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C4CB6E7-18AE-4718-A262-C4F00A23E8E6}" xr6:coauthVersionLast="47" xr6:coauthVersionMax="47" xr10:uidLastSave="{00000000-0000-0000-0000-000000000000}"/>
  <bookViews>
    <workbookView xWindow="-108" yWindow="-108" windowWidth="23256" windowHeight="12576" firstSheet="8" activeTab="17" xr2:uid="{344045E2-DFF0-4967-A854-53249BCE78BC}"/>
  </bookViews>
  <sheets>
    <sheet name="Mogilev-Podol" sheetId="1" r:id="rId1"/>
    <sheet name="Vělsk" sheetId="4" r:id="rId2"/>
    <sheet name="Šebekino" sheetId="7" r:id="rId3"/>
    <sheet name="Luninec" sheetId="3" r:id="rId4"/>
    <sheet name="Jamaň" sheetId="5" r:id="rId5"/>
    <sheet name="Ugāle" sheetId="10" r:id="rId6"/>
    <sheet name="Belyniči" sheetId="11" r:id="rId7"/>
    <sheet name="Cimljansk" sheetId="12" r:id="rId8"/>
    <sheet name="Jaroslavl" sheetId="13" r:id="rId9"/>
    <sheet name="Borovljanka" sheetId="14" r:id="rId10"/>
    <sheet name="Tuma" sheetId="15" r:id="rId11"/>
    <sheet name="Vaš" sheetId="16" r:id="rId12"/>
    <sheet name="Dubno" sheetId="17" r:id="rId13"/>
    <sheet name="Lebjaže" sheetId="18" r:id="rId14"/>
    <sheet name="Moršansk" sheetId="19" r:id="rId15"/>
    <sheet name="Smeljan" sheetId="20" r:id="rId16"/>
    <sheet name="Alexejevskaja" sheetId="21" r:id="rId17"/>
    <sheet name="Strugi Krasnye" sheetId="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8" l="1"/>
  <c r="N8" i="8"/>
  <c r="N7" i="8"/>
  <c r="N6" i="8"/>
  <c r="N5" i="8"/>
  <c r="N11" i="8" s="1"/>
  <c r="N9" i="21"/>
  <c r="N8" i="21"/>
  <c r="N7" i="21"/>
  <c r="N6" i="21"/>
  <c r="N5" i="21"/>
  <c r="N11" i="21" s="1"/>
  <c r="N9" i="20"/>
  <c r="N8" i="20"/>
  <c r="N7" i="20"/>
  <c r="N6" i="20"/>
  <c r="N5" i="20"/>
  <c r="N11" i="20" s="1"/>
  <c r="N9" i="19"/>
  <c r="N8" i="19"/>
  <c r="N7" i="19"/>
  <c r="N6" i="19"/>
  <c r="N5" i="19"/>
  <c r="N11" i="19" s="1"/>
  <c r="N9" i="18"/>
  <c r="N8" i="18"/>
  <c r="N7" i="18"/>
  <c r="N6" i="18"/>
  <c r="N5" i="18"/>
  <c r="N11" i="18" s="1"/>
  <c r="N9" i="17"/>
  <c r="N8" i="17"/>
  <c r="N7" i="17"/>
  <c r="N6" i="17"/>
  <c r="N5" i="17"/>
  <c r="N11" i="17" s="1"/>
  <c r="N9" i="16"/>
  <c r="N8" i="16"/>
  <c r="N7" i="16"/>
  <c r="N6" i="16"/>
  <c r="N5" i="16"/>
  <c r="N11" i="16" s="1"/>
  <c r="N9" i="15"/>
  <c r="N8" i="15"/>
  <c r="N7" i="15"/>
  <c r="N6" i="15"/>
  <c r="N5" i="15"/>
  <c r="N11" i="15" s="1"/>
  <c r="N5" i="14"/>
  <c r="N11" i="14" s="1"/>
  <c r="N9" i="14"/>
  <c r="N8" i="14"/>
  <c r="N7" i="14"/>
  <c r="N6" i="14"/>
  <c r="N9" i="13"/>
  <c r="N8" i="13"/>
  <c r="N7" i="13"/>
  <c r="N6" i="13"/>
  <c r="N5" i="13"/>
  <c r="N11" i="13" s="1"/>
  <c r="N9" i="12"/>
  <c r="N8" i="12"/>
  <c r="N7" i="12"/>
  <c r="N6" i="12"/>
  <c r="N5" i="12"/>
  <c r="N11" i="12" s="1"/>
  <c r="N8" i="11"/>
  <c r="N7" i="11"/>
  <c r="N5" i="11"/>
  <c r="N9" i="11"/>
  <c r="N6" i="11"/>
  <c r="N8" i="10"/>
  <c r="N5" i="10"/>
  <c r="N9" i="10"/>
  <c r="N7" i="10"/>
  <c r="N6" i="10"/>
  <c r="N5" i="5"/>
  <c r="I48" i="5"/>
  <c r="N9" i="5"/>
  <c r="N8" i="5"/>
  <c r="N6" i="5"/>
  <c r="N7" i="5"/>
  <c r="N8" i="3"/>
  <c r="N7" i="3"/>
  <c r="N6" i="3"/>
  <c r="N5" i="3"/>
  <c r="N9" i="3"/>
  <c r="N9" i="7"/>
  <c r="N8" i="7"/>
  <c r="N7" i="7"/>
  <c r="N6" i="7"/>
  <c r="N5" i="7"/>
  <c r="N11" i="7" s="1"/>
  <c r="N9" i="4"/>
  <c r="N8" i="4"/>
  <c r="N7" i="4"/>
  <c r="N6" i="4"/>
  <c r="N5" i="4"/>
  <c r="N11" i="4" s="1"/>
  <c r="N11" i="1"/>
  <c r="N9" i="1"/>
  <c r="N8" i="1"/>
  <c r="N7" i="1"/>
  <c r="N6" i="1"/>
  <c r="N5" i="1"/>
  <c r="F72" i="8"/>
  <c r="E72" i="8"/>
  <c r="F58" i="21"/>
  <c r="E58" i="21"/>
  <c r="K55" i="21"/>
  <c r="L55" i="21" s="1"/>
  <c r="I55" i="21"/>
  <c r="C58" i="21" s="1"/>
  <c r="H55" i="21"/>
  <c r="G55" i="21"/>
  <c r="F55" i="21"/>
  <c r="D55" i="21"/>
  <c r="A58" i="21" s="1"/>
  <c r="J54" i="21"/>
  <c r="C54" i="21"/>
  <c r="E54" i="21" s="1"/>
  <c r="J53" i="21"/>
  <c r="C53" i="21"/>
  <c r="E53" i="21" s="1"/>
  <c r="J52" i="21"/>
  <c r="E52" i="21"/>
  <c r="C52" i="21"/>
  <c r="J51" i="21"/>
  <c r="C51" i="21"/>
  <c r="E51" i="21" s="1"/>
  <c r="J50" i="21"/>
  <c r="C50" i="21"/>
  <c r="E50" i="21" s="1"/>
  <c r="J49" i="21"/>
  <c r="C49" i="21"/>
  <c r="E49" i="21" s="1"/>
  <c r="J48" i="21"/>
  <c r="C48" i="21"/>
  <c r="E48" i="21" s="1"/>
  <c r="J47" i="21"/>
  <c r="C47" i="21"/>
  <c r="E47" i="21" s="1"/>
  <c r="J46" i="21"/>
  <c r="C46" i="21"/>
  <c r="E46" i="21" s="1"/>
  <c r="J45" i="21"/>
  <c r="C45" i="21"/>
  <c r="E45" i="21" s="1"/>
  <c r="J44" i="21"/>
  <c r="C44" i="21"/>
  <c r="E44" i="21" s="1"/>
  <c r="J43" i="21"/>
  <c r="C43" i="21"/>
  <c r="E43" i="21" s="1"/>
  <c r="J42" i="21"/>
  <c r="C42" i="21"/>
  <c r="E42" i="21" s="1"/>
  <c r="J41" i="21"/>
  <c r="C41" i="21"/>
  <c r="E41" i="21" s="1"/>
  <c r="J40" i="21"/>
  <c r="E40" i="21"/>
  <c r="C40" i="21"/>
  <c r="J39" i="21"/>
  <c r="C39" i="21"/>
  <c r="E39" i="21" s="1"/>
  <c r="J38" i="21"/>
  <c r="C38" i="21"/>
  <c r="E38" i="21" s="1"/>
  <c r="J37" i="21"/>
  <c r="C37" i="21"/>
  <c r="E37" i="21" s="1"/>
  <c r="J36" i="21"/>
  <c r="E36" i="21"/>
  <c r="C36" i="21"/>
  <c r="J35" i="21"/>
  <c r="C35" i="21"/>
  <c r="E35" i="21" s="1"/>
  <c r="J34" i="21"/>
  <c r="C34" i="21"/>
  <c r="E34" i="21" s="1"/>
  <c r="J33" i="21"/>
  <c r="C33" i="21"/>
  <c r="E33" i="21" s="1"/>
  <c r="J32" i="21"/>
  <c r="C32" i="21"/>
  <c r="E32" i="21" s="1"/>
  <c r="J31" i="21"/>
  <c r="E31" i="21"/>
  <c r="C31" i="21"/>
  <c r="J30" i="21"/>
  <c r="C30" i="21"/>
  <c r="E30" i="21" s="1"/>
  <c r="J29" i="21"/>
  <c r="C29" i="21"/>
  <c r="E29" i="21" s="1"/>
  <c r="J28" i="21"/>
  <c r="E28" i="21"/>
  <c r="C28" i="21"/>
  <c r="J27" i="21"/>
  <c r="C27" i="21"/>
  <c r="E27" i="21" s="1"/>
  <c r="J26" i="21"/>
  <c r="C26" i="21"/>
  <c r="E26" i="21" s="1"/>
  <c r="J25" i="21"/>
  <c r="C25" i="21"/>
  <c r="E25" i="21" s="1"/>
  <c r="J24" i="21"/>
  <c r="E24" i="21"/>
  <c r="C24" i="21"/>
  <c r="J23" i="21"/>
  <c r="E23" i="21"/>
  <c r="C23" i="21"/>
  <c r="J22" i="21"/>
  <c r="C22" i="21"/>
  <c r="E22" i="21" s="1"/>
  <c r="J21" i="21"/>
  <c r="C21" i="21"/>
  <c r="E21" i="21" s="1"/>
  <c r="J20" i="21"/>
  <c r="C20" i="21"/>
  <c r="E20" i="21" s="1"/>
  <c r="J19" i="21"/>
  <c r="C19" i="21"/>
  <c r="E19" i="21" s="1"/>
  <c r="J18" i="21"/>
  <c r="C18" i="21"/>
  <c r="E18" i="21" s="1"/>
  <c r="J17" i="21"/>
  <c r="C17" i="21"/>
  <c r="E17" i="21" s="1"/>
  <c r="J16" i="21"/>
  <c r="E16" i="21"/>
  <c r="C16" i="21"/>
  <c r="J15" i="21"/>
  <c r="C15" i="21"/>
  <c r="E15" i="21" s="1"/>
  <c r="J14" i="21"/>
  <c r="C14" i="21"/>
  <c r="E14" i="21" s="1"/>
  <c r="J13" i="21"/>
  <c r="C13" i="21"/>
  <c r="E13" i="21" s="1"/>
  <c r="J12" i="21"/>
  <c r="C12" i="21"/>
  <c r="E12" i="21" s="1"/>
  <c r="J11" i="21"/>
  <c r="C11" i="21"/>
  <c r="E11" i="21" s="1"/>
  <c r="J10" i="21"/>
  <c r="C10" i="21"/>
  <c r="E10" i="21" s="1"/>
  <c r="J9" i="21"/>
  <c r="C9" i="21"/>
  <c r="E9" i="21" s="1"/>
  <c r="J8" i="21"/>
  <c r="C8" i="21"/>
  <c r="E8" i="21" s="1"/>
  <c r="J7" i="21"/>
  <c r="E7" i="21"/>
  <c r="C7" i="21"/>
  <c r="J6" i="21"/>
  <c r="C6" i="21"/>
  <c r="E6" i="21" s="1"/>
  <c r="J5" i="21"/>
  <c r="C5" i="21"/>
  <c r="E5" i="21" s="1"/>
  <c r="F64" i="20"/>
  <c r="E64" i="20"/>
  <c r="C14" i="20"/>
  <c r="E14" i="20" s="1"/>
  <c r="K61" i="20"/>
  <c r="L61" i="20" s="1"/>
  <c r="I61" i="20"/>
  <c r="C64" i="20" s="1"/>
  <c r="H61" i="20"/>
  <c r="G61" i="20"/>
  <c r="F61" i="20"/>
  <c r="D61" i="20"/>
  <c r="A64" i="20" s="1"/>
  <c r="J60" i="20"/>
  <c r="C60" i="20"/>
  <c r="E60" i="20" s="1"/>
  <c r="J59" i="20"/>
  <c r="C59" i="20"/>
  <c r="E59" i="20" s="1"/>
  <c r="J58" i="20"/>
  <c r="C58" i="20"/>
  <c r="E58" i="20" s="1"/>
  <c r="J57" i="20"/>
  <c r="C57" i="20"/>
  <c r="E57" i="20" s="1"/>
  <c r="J56" i="20"/>
  <c r="C56" i="20"/>
  <c r="E56" i="20" s="1"/>
  <c r="J55" i="20"/>
  <c r="C55" i="20"/>
  <c r="E55" i="20" s="1"/>
  <c r="J54" i="20"/>
  <c r="C54" i="20"/>
  <c r="E54" i="20" s="1"/>
  <c r="J53" i="20"/>
  <c r="C53" i="20"/>
  <c r="E53" i="20" s="1"/>
  <c r="J52" i="20"/>
  <c r="C52" i="20"/>
  <c r="E52" i="20" s="1"/>
  <c r="J51" i="20"/>
  <c r="C51" i="20"/>
  <c r="E51" i="20" s="1"/>
  <c r="J50" i="20"/>
  <c r="C50" i="20"/>
  <c r="E50" i="20" s="1"/>
  <c r="J49" i="20"/>
  <c r="C49" i="20"/>
  <c r="E49" i="20" s="1"/>
  <c r="J48" i="20"/>
  <c r="C48" i="20"/>
  <c r="E48" i="20" s="1"/>
  <c r="J47" i="20"/>
  <c r="C47" i="20"/>
  <c r="E47" i="20" s="1"/>
  <c r="J46" i="20"/>
  <c r="C46" i="20"/>
  <c r="E46" i="20" s="1"/>
  <c r="J45" i="20"/>
  <c r="C45" i="20"/>
  <c r="E45" i="20" s="1"/>
  <c r="J44" i="20"/>
  <c r="C44" i="20"/>
  <c r="E44" i="20" s="1"/>
  <c r="J43" i="20"/>
  <c r="C43" i="20"/>
  <c r="E43" i="20" s="1"/>
  <c r="J42" i="20"/>
  <c r="C42" i="20"/>
  <c r="E42" i="20" s="1"/>
  <c r="J41" i="20"/>
  <c r="C41" i="20"/>
  <c r="E41" i="20" s="1"/>
  <c r="J40" i="20"/>
  <c r="C40" i="20"/>
  <c r="E40" i="20" s="1"/>
  <c r="J39" i="20"/>
  <c r="C39" i="20"/>
  <c r="E39" i="20" s="1"/>
  <c r="J38" i="20"/>
  <c r="C38" i="20"/>
  <c r="E38" i="20" s="1"/>
  <c r="J37" i="20"/>
  <c r="C37" i="20"/>
  <c r="E37" i="20" s="1"/>
  <c r="J36" i="20"/>
  <c r="C36" i="20"/>
  <c r="E36" i="20" s="1"/>
  <c r="J35" i="20"/>
  <c r="E35" i="20"/>
  <c r="C35" i="20"/>
  <c r="J34" i="20"/>
  <c r="C34" i="20"/>
  <c r="E34" i="20" s="1"/>
  <c r="J33" i="20"/>
  <c r="C33" i="20"/>
  <c r="E33" i="20" s="1"/>
  <c r="J32" i="20"/>
  <c r="C32" i="20"/>
  <c r="E32" i="20" s="1"/>
  <c r="J31" i="20"/>
  <c r="C31" i="20"/>
  <c r="E31" i="20" s="1"/>
  <c r="J30" i="20"/>
  <c r="C30" i="20"/>
  <c r="E30" i="20" s="1"/>
  <c r="J29" i="20"/>
  <c r="C29" i="20"/>
  <c r="E29" i="20" s="1"/>
  <c r="J28" i="20"/>
  <c r="C28" i="20"/>
  <c r="E28" i="20" s="1"/>
  <c r="J27" i="20"/>
  <c r="C27" i="20"/>
  <c r="E27" i="20" s="1"/>
  <c r="J26" i="20"/>
  <c r="C26" i="20"/>
  <c r="E26" i="20" s="1"/>
  <c r="J25" i="20"/>
  <c r="C25" i="20"/>
  <c r="E25" i="20" s="1"/>
  <c r="J24" i="20"/>
  <c r="C24" i="20"/>
  <c r="E24" i="20" s="1"/>
  <c r="J23" i="20"/>
  <c r="C23" i="20"/>
  <c r="E23" i="20" s="1"/>
  <c r="J22" i="20"/>
  <c r="C22" i="20"/>
  <c r="E22" i="20" s="1"/>
  <c r="J21" i="20"/>
  <c r="C21" i="20"/>
  <c r="E21" i="20" s="1"/>
  <c r="J20" i="20"/>
  <c r="C20" i="20"/>
  <c r="E20" i="20" s="1"/>
  <c r="J19" i="20"/>
  <c r="E19" i="20"/>
  <c r="C19" i="20"/>
  <c r="J18" i="20"/>
  <c r="C18" i="20"/>
  <c r="E18" i="20" s="1"/>
  <c r="J17" i="20"/>
  <c r="C17" i="20"/>
  <c r="E17" i="20" s="1"/>
  <c r="J16" i="20"/>
  <c r="C16" i="20"/>
  <c r="E16" i="20" s="1"/>
  <c r="J15" i="20"/>
  <c r="C15" i="20"/>
  <c r="E15" i="20" s="1"/>
  <c r="J14" i="20"/>
  <c r="J13" i="20"/>
  <c r="C13" i="20"/>
  <c r="E13" i="20" s="1"/>
  <c r="J12" i="20"/>
  <c r="C12" i="20"/>
  <c r="E12" i="20" s="1"/>
  <c r="J11" i="20"/>
  <c r="C11" i="20"/>
  <c r="E11" i="20" s="1"/>
  <c r="J10" i="20"/>
  <c r="C10" i="20"/>
  <c r="E10" i="20" s="1"/>
  <c r="J9" i="20"/>
  <c r="C9" i="20"/>
  <c r="E9" i="20" s="1"/>
  <c r="J8" i="20"/>
  <c r="C8" i="20"/>
  <c r="E8" i="20" s="1"/>
  <c r="J7" i="20"/>
  <c r="E7" i="20"/>
  <c r="C7" i="20"/>
  <c r="J6" i="20"/>
  <c r="C6" i="20"/>
  <c r="E6" i="20" s="1"/>
  <c r="J5" i="20"/>
  <c r="C5" i="20"/>
  <c r="E5" i="20" s="1"/>
  <c r="F79" i="19"/>
  <c r="E79" i="19"/>
  <c r="K76" i="19"/>
  <c r="L76" i="19" s="1"/>
  <c r="I76" i="19"/>
  <c r="C79" i="19" s="1"/>
  <c r="H76" i="19"/>
  <c r="G76" i="19"/>
  <c r="F76" i="19"/>
  <c r="D76" i="19"/>
  <c r="A79" i="19" s="1"/>
  <c r="J75" i="19"/>
  <c r="C75" i="19"/>
  <c r="E75" i="19" s="1"/>
  <c r="J74" i="19"/>
  <c r="C74" i="19"/>
  <c r="E74" i="19" s="1"/>
  <c r="J73" i="19"/>
  <c r="C73" i="19"/>
  <c r="E73" i="19" s="1"/>
  <c r="J72" i="19"/>
  <c r="C72" i="19"/>
  <c r="E72" i="19" s="1"/>
  <c r="J71" i="19"/>
  <c r="C71" i="19"/>
  <c r="E71" i="19" s="1"/>
  <c r="J70" i="19"/>
  <c r="C70" i="19"/>
  <c r="E70" i="19" s="1"/>
  <c r="J69" i="19"/>
  <c r="C69" i="19"/>
  <c r="E69" i="19" s="1"/>
  <c r="J68" i="19"/>
  <c r="C68" i="19"/>
  <c r="E68" i="19" s="1"/>
  <c r="J67" i="19"/>
  <c r="C67" i="19"/>
  <c r="E67" i="19" s="1"/>
  <c r="J66" i="19"/>
  <c r="C66" i="19"/>
  <c r="E66" i="19" s="1"/>
  <c r="J65" i="19"/>
  <c r="C65" i="19"/>
  <c r="E65" i="19" s="1"/>
  <c r="J64" i="19"/>
  <c r="C64" i="19"/>
  <c r="E64" i="19" s="1"/>
  <c r="J63" i="19"/>
  <c r="C63" i="19"/>
  <c r="E63" i="19" s="1"/>
  <c r="J62" i="19"/>
  <c r="C62" i="19"/>
  <c r="E62" i="19" s="1"/>
  <c r="J61" i="19"/>
  <c r="C61" i="19"/>
  <c r="E61" i="19" s="1"/>
  <c r="J60" i="19"/>
  <c r="C60" i="19"/>
  <c r="E60" i="19" s="1"/>
  <c r="J59" i="19"/>
  <c r="C59" i="19"/>
  <c r="E59" i="19" s="1"/>
  <c r="J58" i="19"/>
  <c r="C58" i="19"/>
  <c r="E58" i="19" s="1"/>
  <c r="J57" i="19"/>
  <c r="C57" i="19"/>
  <c r="E57" i="19" s="1"/>
  <c r="J56" i="19"/>
  <c r="C56" i="19"/>
  <c r="E56" i="19" s="1"/>
  <c r="J55" i="19"/>
  <c r="E55" i="19"/>
  <c r="C55" i="19"/>
  <c r="J54" i="19"/>
  <c r="C54" i="19"/>
  <c r="E54" i="19" s="1"/>
  <c r="J53" i="19"/>
  <c r="C53" i="19"/>
  <c r="E53" i="19" s="1"/>
  <c r="J52" i="19"/>
  <c r="C52" i="19"/>
  <c r="E52" i="19" s="1"/>
  <c r="J51" i="19"/>
  <c r="C51" i="19"/>
  <c r="E51" i="19" s="1"/>
  <c r="J50" i="19"/>
  <c r="C50" i="19"/>
  <c r="E50" i="19" s="1"/>
  <c r="J49" i="19"/>
  <c r="C49" i="19"/>
  <c r="E49" i="19" s="1"/>
  <c r="J48" i="19"/>
  <c r="C48" i="19"/>
  <c r="E48" i="19" s="1"/>
  <c r="J47" i="19"/>
  <c r="C47" i="19"/>
  <c r="E47" i="19" s="1"/>
  <c r="J46" i="19"/>
  <c r="C46" i="19"/>
  <c r="E46" i="19" s="1"/>
  <c r="J45" i="19"/>
  <c r="C45" i="19"/>
  <c r="E45" i="19" s="1"/>
  <c r="J44" i="19"/>
  <c r="C44" i="19"/>
  <c r="E44" i="19" s="1"/>
  <c r="J43" i="19"/>
  <c r="C43" i="19"/>
  <c r="E43" i="19" s="1"/>
  <c r="J42" i="19"/>
  <c r="C42" i="19"/>
  <c r="E42" i="19" s="1"/>
  <c r="J41" i="19"/>
  <c r="C41" i="19"/>
  <c r="E41" i="19" s="1"/>
  <c r="J40" i="19"/>
  <c r="C40" i="19"/>
  <c r="E40" i="19" s="1"/>
  <c r="J39" i="19"/>
  <c r="E39" i="19"/>
  <c r="C39" i="19"/>
  <c r="J38" i="19"/>
  <c r="C38" i="19"/>
  <c r="E38" i="19" s="1"/>
  <c r="J37" i="19"/>
  <c r="C37" i="19"/>
  <c r="E37" i="19" s="1"/>
  <c r="J36" i="19"/>
  <c r="C36" i="19"/>
  <c r="E36" i="19" s="1"/>
  <c r="J35" i="19"/>
  <c r="C35" i="19"/>
  <c r="E35" i="19" s="1"/>
  <c r="J34" i="19"/>
  <c r="C34" i="19"/>
  <c r="E34" i="19" s="1"/>
  <c r="J33" i="19"/>
  <c r="C33" i="19"/>
  <c r="E33" i="19" s="1"/>
  <c r="J32" i="19"/>
  <c r="C32" i="19"/>
  <c r="E32" i="19" s="1"/>
  <c r="J31" i="19"/>
  <c r="C31" i="19"/>
  <c r="E31" i="19" s="1"/>
  <c r="J30" i="19"/>
  <c r="C30" i="19"/>
  <c r="E30" i="19" s="1"/>
  <c r="J29" i="19"/>
  <c r="C29" i="19"/>
  <c r="E29" i="19" s="1"/>
  <c r="J28" i="19"/>
  <c r="C28" i="19"/>
  <c r="E28" i="19" s="1"/>
  <c r="J27" i="19"/>
  <c r="C27" i="19"/>
  <c r="E27" i="19" s="1"/>
  <c r="J26" i="19"/>
  <c r="C26" i="19"/>
  <c r="E26" i="19" s="1"/>
  <c r="J25" i="19"/>
  <c r="C25" i="19"/>
  <c r="E25" i="19" s="1"/>
  <c r="J24" i="19"/>
  <c r="C24" i="19"/>
  <c r="E24" i="19" s="1"/>
  <c r="J23" i="19"/>
  <c r="E23" i="19"/>
  <c r="C23" i="19"/>
  <c r="J22" i="19"/>
  <c r="C22" i="19"/>
  <c r="E22" i="19" s="1"/>
  <c r="J21" i="19"/>
  <c r="C21" i="19"/>
  <c r="E21" i="19" s="1"/>
  <c r="J20" i="19"/>
  <c r="C20" i="19"/>
  <c r="E20" i="19" s="1"/>
  <c r="J19" i="19"/>
  <c r="C19" i="19"/>
  <c r="E19" i="19" s="1"/>
  <c r="J18" i="19"/>
  <c r="C18" i="19"/>
  <c r="E18" i="19" s="1"/>
  <c r="J17" i="19"/>
  <c r="E17" i="19"/>
  <c r="J16" i="19"/>
  <c r="C16" i="19"/>
  <c r="E16" i="19" s="1"/>
  <c r="J15" i="19"/>
  <c r="C15" i="19"/>
  <c r="E15" i="19" s="1"/>
  <c r="J14" i="19"/>
  <c r="C14" i="19"/>
  <c r="E14" i="19" s="1"/>
  <c r="J13" i="19"/>
  <c r="C13" i="19"/>
  <c r="E13" i="19" s="1"/>
  <c r="J12" i="19"/>
  <c r="C12" i="19"/>
  <c r="E12" i="19" s="1"/>
  <c r="J11" i="19"/>
  <c r="C11" i="19"/>
  <c r="E11" i="19" s="1"/>
  <c r="J10" i="19"/>
  <c r="C10" i="19"/>
  <c r="E10" i="19" s="1"/>
  <c r="J9" i="19"/>
  <c r="C9" i="19"/>
  <c r="E9" i="19" s="1"/>
  <c r="J8" i="19"/>
  <c r="C8" i="19"/>
  <c r="E8" i="19" s="1"/>
  <c r="J7" i="19"/>
  <c r="E7" i="19"/>
  <c r="C7" i="19"/>
  <c r="J6" i="19"/>
  <c r="C6" i="19"/>
  <c r="E6" i="19" s="1"/>
  <c r="J5" i="19"/>
  <c r="C5" i="19"/>
  <c r="F68" i="18"/>
  <c r="E68" i="18"/>
  <c r="K65" i="18"/>
  <c r="L65" i="18" s="1"/>
  <c r="I65" i="18"/>
  <c r="C68" i="18" s="1"/>
  <c r="H65" i="18"/>
  <c r="G65" i="18"/>
  <c r="F65" i="18"/>
  <c r="D65" i="18"/>
  <c r="A68" i="18" s="1"/>
  <c r="J64" i="18"/>
  <c r="C64" i="18"/>
  <c r="E64" i="18" s="1"/>
  <c r="J63" i="18"/>
  <c r="C63" i="18"/>
  <c r="E63" i="18" s="1"/>
  <c r="J62" i="18"/>
  <c r="C62" i="18"/>
  <c r="E62" i="18" s="1"/>
  <c r="J61" i="18"/>
  <c r="C61" i="18"/>
  <c r="E61" i="18" s="1"/>
  <c r="J60" i="18"/>
  <c r="C60" i="18"/>
  <c r="E60" i="18" s="1"/>
  <c r="J59" i="18"/>
  <c r="C59" i="18"/>
  <c r="E59" i="18" s="1"/>
  <c r="J58" i="18"/>
  <c r="C58" i="18"/>
  <c r="E58" i="18" s="1"/>
  <c r="J57" i="18"/>
  <c r="C57" i="18"/>
  <c r="E57" i="18" s="1"/>
  <c r="J56" i="18"/>
  <c r="C56" i="18"/>
  <c r="E56" i="18" s="1"/>
  <c r="J55" i="18"/>
  <c r="C55" i="18"/>
  <c r="E55" i="18" s="1"/>
  <c r="J54" i="18"/>
  <c r="C54" i="18"/>
  <c r="E54" i="18" s="1"/>
  <c r="J53" i="18"/>
  <c r="C53" i="18"/>
  <c r="E53" i="18" s="1"/>
  <c r="J52" i="18"/>
  <c r="C52" i="18"/>
  <c r="E52" i="18" s="1"/>
  <c r="J51" i="18"/>
  <c r="C51" i="18"/>
  <c r="E51" i="18" s="1"/>
  <c r="J50" i="18"/>
  <c r="C50" i="18"/>
  <c r="E50" i="18" s="1"/>
  <c r="J49" i="18"/>
  <c r="C49" i="18"/>
  <c r="E49" i="18" s="1"/>
  <c r="J48" i="18"/>
  <c r="C48" i="18"/>
  <c r="E48" i="18" s="1"/>
  <c r="J47" i="18"/>
  <c r="C47" i="18"/>
  <c r="E47" i="18" s="1"/>
  <c r="J46" i="18"/>
  <c r="C46" i="18"/>
  <c r="E46" i="18" s="1"/>
  <c r="J45" i="18"/>
  <c r="C45" i="18"/>
  <c r="E45" i="18" s="1"/>
  <c r="J44" i="18"/>
  <c r="C44" i="18"/>
  <c r="E44" i="18" s="1"/>
  <c r="J43" i="18"/>
  <c r="C43" i="18"/>
  <c r="E43" i="18" s="1"/>
  <c r="J42" i="18"/>
  <c r="C42" i="18"/>
  <c r="E42" i="18" s="1"/>
  <c r="J41" i="18"/>
  <c r="C41" i="18"/>
  <c r="E41" i="18" s="1"/>
  <c r="J40" i="18"/>
  <c r="C40" i="18"/>
  <c r="E40" i="18" s="1"/>
  <c r="J39" i="18"/>
  <c r="C39" i="18"/>
  <c r="E39" i="18" s="1"/>
  <c r="J38" i="18"/>
  <c r="C38" i="18"/>
  <c r="E38" i="18" s="1"/>
  <c r="J37" i="18"/>
  <c r="C37" i="18"/>
  <c r="E37" i="18" s="1"/>
  <c r="J36" i="18"/>
  <c r="C36" i="18"/>
  <c r="E36" i="18" s="1"/>
  <c r="J35" i="18"/>
  <c r="C35" i="18"/>
  <c r="E35" i="18" s="1"/>
  <c r="J34" i="18"/>
  <c r="C34" i="18"/>
  <c r="E34" i="18" s="1"/>
  <c r="J33" i="18"/>
  <c r="C33" i="18"/>
  <c r="E33" i="18" s="1"/>
  <c r="J32" i="18"/>
  <c r="C32" i="18"/>
  <c r="E32" i="18" s="1"/>
  <c r="J31" i="18"/>
  <c r="C31" i="18"/>
  <c r="E31" i="18" s="1"/>
  <c r="J30" i="18"/>
  <c r="C30" i="18"/>
  <c r="E30" i="18" s="1"/>
  <c r="J29" i="18"/>
  <c r="C29" i="18"/>
  <c r="E29" i="18" s="1"/>
  <c r="J28" i="18"/>
  <c r="C28" i="18"/>
  <c r="E28" i="18" s="1"/>
  <c r="J27" i="18"/>
  <c r="C27" i="18"/>
  <c r="E27" i="18" s="1"/>
  <c r="J26" i="18"/>
  <c r="C26" i="18"/>
  <c r="E26" i="18" s="1"/>
  <c r="J25" i="18"/>
  <c r="C25" i="18"/>
  <c r="E25" i="18" s="1"/>
  <c r="J24" i="18"/>
  <c r="C24" i="18"/>
  <c r="E24" i="18" s="1"/>
  <c r="J23" i="18"/>
  <c r="C23" i="18"/>
  <c r="E23" i="18" s="1"/>
  <c r="J22" i="18"/>
  <c r="C22" i="18"/>
  <c r="E22" i="18" s="1"/>
  <c r="J21" i="18"/>
  <c r="C21" i="18"/>
  <c r="E21" i="18" s="1"/>
  <c r="J20" i="18"/>
  <c r="C20" i="18"/>
  <c r="E20" i="18" s="1"/>
  <c r="J19" i="18"/>
  <c r="C19" i="18"/>
  <c r="E19" i="18" s="1"/>
  <c r="J18" i="18"/>
  <c r="C18" i="18"/>
  <c r="E18" i="18" s="1"/>
  <c r="J17" i="18"/>
  <c r="C17" i="18"/>
  <c r="E17" i="18" s="1"/>
  <c r="J16" i="18"/>
  <c r="C16" i="18"/>
  <c r="E16" i="18" s="1"/>
  <c r="J15" i="18"/>
  <c r="C15" i="18"/>
  <c r="E15" i="18" s="1"/>
  <c r="J14" i="18"/>
  <c r="C14" i="18"/>
  <c r="E14" i="18" s="1"/>
  <c r="J13" i="18"/>
  <c r="C13" i="18"/>
  <c r="E13" i="18" s="1"/>
  <c r="J12" i="18"/>
  <c r="C12" i="18"/>
  <c r="E12" i="18" s="1"/>
  <c r="J11" i="18"/>
  <c r="E11" i="18"/>
  <c r="C11" i="18"/>
  <c r="J10" i="18"/>
  <c r="C10" i="18"/>
  <c r="E10" i="18" s="1"/>
  <c r="J9" i="18"/>
  <c r="C9" i="18"/>
  <c r="E9" i="18" s="1"/>
  <c r="J8" i="18"/>
  <c r="C8" i="18"/>
  <c r="E8" i="18" s="1"/>
  <c r="J7" i="18"/>
  <c r="C7" i="18"/>
  <c r="E7" i="18" s="1"/>
  <c r="J6" i="18"/>
  <c r="C6" i="18"/>
  <c r="E6" i="18" s="1"/>
  <c r="J5" i="18"/>
  <c r="C5" i="18"/>
  <c r="E101" i="1"/>
  <c r="F101" i="1" s="1"/>
  <c r="E41" i="4"/>
  <c r="F41" i="4" s="1"/>
  <c r="E63" i="7"/>
  <c r="F63" i="7" s="1"/>
  <c r="E108" i="3"/>
  <c r="F108" i="3" s="1"/>
  <c r="E63" i="10"/>
  <c r="F63" i="10" s="1"/>
  <c r="E106" i="11"/>
  <c r="F106" i="11" s="1"/>
  <c r="E59" i="12"/>
  <c r="F59" i="12" s="1"/>
  <c r="E86" i="13"/>
  <c r="F86" i="13" s="1"/>
  <c r="E61" i="14"/>
  <c r="F61" i="14" s="1"/>
  <c r="E67" i="15"/>
  <c r="F67" i="15" s="1"/>
  <c r="E48" i="16"/>
  <c r="F48" i="16" s="1"/>
  <c r="F75" i="17"/>
  <c r="E75" i="17"/>
  <c r="C10" i="17"/>
  <c r="K72" i="17"/>
  <c r="L72" i="17" s="1"/>
  <c r="I72" i="17"/>
  <c r="C75" i="17" s="1"/>
  <c r="H72" i="17"/>
  <c r="G72" i="17"/>
  <c r="F72" i="17"/>
  <c r="D72" i="17"/>
  <c r="J71" i="17"/>
  <c r="C71" i="17"/>
  <c r="E71" i="17" s="1"/>
  <c r="J70" i="17"/>
  <c r="C70" i="17"/>
  <c r="E70" i="17" s="1"/>
  <c r="J69" i="17"/>
  <c r="C69" i="17"/>
  <c r="E69" i="17" s="1"/>
  <c r="J68" i="17"/>
  <c r="C68" i="17"/>
  <c r="E68" i="17" s="1"/>
  <c r="J67" i="17"/>
  <c r="C67" i="17"/>
  <c r="E67" i="17" s="1"/>
  <c r="J66" i="17"/>
  <c r="C66" i="17"/>
  <c r="E66" i="17" s="1"/>
  <c r="J65" i="17"/>
  <c r="C65" i="17"/>
  <c r="E65" i="17" s="1"/>
  <c r="J64" i="17"/>
  <c r="C64" i="17"/>
  <c r="E64" i="17" s="1"/>
  <c r="J63" i="17"/>
  <c r="C63" i="17"/>
  <c r="E63" i="17" s="1"/>
  <c r="J62" i="17"/>
  <c r="C62" i="17"/>
  <c r="E62" i="17" s="1"/>
  <c r="J61" i="17"/>
  <c r="C61" i="17"/>
  <c r="E61" i="17" s="1"/>
  <c r="J60" i="17"/>
  <c r="C60" i="17"/>
  <c r="E60" i="17" s="1"/>
  <c r="J59" i="17"/>
  <c r="C59" i="17"/>
  <c r="E59" i="17" s="1"/>
  <c r="J58" i="17"/>
  <c r="C58" i="17"/>
  <c r="E58" i="17" s="1"/>
  <c r="J57" i="17"/>
  <c r="C57" i="17"/>
  <c r="E57" i="17" s="1"/>
  <c r="J56" i="17"/>
  <c r="C56" i="17"/>
  <c r="E56" i="17" s="1"/>
  <c r="J55" i="17"/>
  <c r="C55" i="17"/>
  <c r="E55" i="17" s="1"/>
  <c r="J54" i="17"/>
  <c r="C54" i="17"/>
  <c r="E54" i="17" s="1"/>
  <c r="J53" i="17"/>
  <c r="C53" i="17"/>
  <c r="E53" i="17" s="1"/>
  <c r="J52" i="17"/>
  <c r="C52" i="17"/>
  <c r="E52" i="17" s="1"/>
  <c r="J51" i="17"/>
  <c r="C51" i="17"/>
  <c r="E51" i="17" s="1"/>
  <c r="J50" i="17"/>
  <c r="C50" i="17"/>
  <c r="E50" i="17" s="1"/>
  <c r="J49" i="17"/>
  <c r="E49" i="17"/>
  <c r="C49" i="17"/>
  <c r="J48" i="17"/>
  <c r="C48" i="17"/>
  <c r="E48" i="17" s="1"/>
  <c r="J47" i="17"/>
  <c r="C47" i="17"/>
  <c r="E47" i="17" s="1"/>
  <c r="J46" i="17"/>
  <c r="C46" i="17"/>
  <c r="E46" i="17" s="1"/>
  <c r="J45" i="17"/>
  <c r="C45" i="17"/>
  <c r="E45" i="17" s="1"/>
  <c r="J44" i="17"/>
  <c r="C44" i="17"/>
  <c r="E44" i="17" s="1"/>
  <c r="J43" i="17"/>
  <c r="C43" i="17"/>
  <c r="E43" i="17" s="1"/>
  <c r="J42" i="17"/>
  <c r="C42" i="17"/>
  <c r="E42" i="17" s="1"/>
  <c r="J41" i="17"/>
  <c r="C41" i="17"/>
  <c r="E41" i="17" s="1"/>
  <c r="J40" i="17"/>
  <c r="C40" i="17"/>
  <c r="E40" i="17" s="1"/>
  <c r="J39" i="17"/>
  <c r="C39" i="17"/>
  <c r="E39" i="17" s="1"/>
  <c r="J38" i="17"/>
  <c r="C38" i="17"/>
  <c r="E38" i="17" s="1"/>
  <c r="J37" i="17"/>
  <c r="C37" i="17"/>
  <c r="E37" i="17" s="1"/>
  <c r="J36" i="17"/>
  <c r="C36" i="17"/>
  <c r="E36" i="17" s="1"/>
  <c r="J35" i="17"/>
  <c r="C35" i="17"/>
  <c r="E35" i="17" s="1"/>
  <c r="J34" i="17"/>
  <c r="C34" i="17"/>
  <c r="E34" i="17" s="1"/>
  <c r="J33" i="17"/>
  <c r="C33" i="17"/>
  <c r="E33" i="17" s="1"/>
  <c r="J32" i="17"/>
  <c r="C32" i="17"/>
  <c r="E32" i="17" s="1"/>
  <c r="J31" i="17"/>
  <c r="C31" i="17"/>
  <c r="E31" i="17" s="1"/>
  <c r="J30" i="17"/>
  <c r="C30" i="17"/>
  <c r="E30" i="17" s="1"/>
  <c r="J29" i="17"/>
  <c r="C29" i="17"/>
  <c r="E29" i="17" s="1"/>
  <c r="J28" i="17"/>
  <c r="C28" i="17"/>
  <c r="E28" i="17" s="1"/>
  <c r="J27" i="17"/>
  <c r="C27" i="17"/>
  <c r="E27" i="17" s="1"/>
  <c r="J26" i="17"/>
  <c r="C26" i="17"/>
  <c r="E26" i="17" s="1"/>
  <c r="J25" i="17"/>
  <c r="C25" i="17"/>
  <c r="E25" i="17" s="1"/>
  <c r="J24" i="17"/>
  <c r="C24" i="17"/>
  <c r="E24" i="17" s="1"/>
  <c r="J23" i="17"/>
  <c r="C23" i="17"/>
  <c r="E23" i="17" s="1"/>
  <c r="J22" i="17"/>
  <c r="C22" i="17"/>
  <c r="E22" i="17" s="1"/>
  <c r="J21" i="17"/>
  <c r="C21" i="17"/>
  <c r="E21" i="17" s="1"/>
  <c r="J20" i="17"/>
  <c r="C20" i="17"/>
  <c r="E20" i="17" s="1"/>
  <c r="J19" i="17"/>
  <c r="C19" i="17"/>
  <c r="E19" i="17" s="1"/>
  <c r="J18" i="17"/>
  <c r="C18" i="17"/>
  <c r="E18" i="17" s="1"/>
  <c r="J17" i="17"/>
  <c r="C17" i="17"/>
  <c r="E17" i="17" s="1"/>
  <c r="J16" i="17"/>
  <c r="C16" i="17"/>
  <c r="E16" i="17" s="1"/>
  <c r="J15" i="17"/>
  <c r="C15" i="17"/>
  <c r="E15" i="17" s="1"/>
  <c r="J14" i="17"/>
  <c r="C14" i="17"/>
  <c r="E14" i="17" s="1"/>
  <c r="J13" i="17"/>
  <c r="C13" i="17"/>
  <c r="E13" i="17" s="1"/>
  <c r="J12" i="17"/>
  <c r="C12" i="17"/>
  <c r="E12" i="17" s="1"/>
  <c r="J11" i="17"/>
  <c r="C11" i="17"/>
  <c r="E11" i="17" s="1"/>
  <c r="J10" i="17"/>
  <c r="E10" i="17"/>
  <c r="J9" i="17"/>
  <c r="C9" i="17"/>
  <c r="E9" i="17" s="1"/>
  <c r="J8" i="17"/>
  <c r="C8" i="17"/>
  <c r="E8" i="17" s="1"/>
  <c r="J7" i="17"/>
  <c r="C7" i="17"/>
  <c r="E7" i="17" s="1"/>
  <c r="J6" i="17"/>
  <c r="C6" i="17"/>
  <c r="E6" i="17" s="1"/>
  <c r="J5" i="17"/>
  <c r="C5" i="17"/>
  <c r="E5" i="17" s="1"/>
  <c r="K45" i="16"/>
  <c r="L45" i="16" s="1"/>
  <c r="I45" i="16"/>
  <c r="C48" i="16" s="1"/>
  <c r="H45" i="16"/>
  <c r="G45" i="16"/>
  <c r="F45" i="16"/>
  <c r="D45" i="16"/>
  <c r="A48" i="16" s="1"/>
  <c r="J44" i="16"/>
  <c r="C44" i="16"/>
  <c r="E44" i="16" s="1"/>
  <c r="J43" i="16"/>
  <c r="C43" i="16"/>
  <c r="E43" i="16" s="1"/>
  <c r="J42" i="16"/>
  <c r="C42" i="16"/>
  <c r="E42" i="16" s="1"/>
  <c r="J41" i="16"/>
  <c r="C41" i="16"/>
  <c r="E41" i="16" s="1"/>
  <c r="J40" i="16"/>
  <c r="C40" i="16"/>
  <c r="E40" i="16" s="1"/>
  <c r="J39" i="16"/>
  <c r="C39" i="16"/>
  <c r="E39" i="16" s="1"/>
  <c r="J38" i="16"/>
  <c r="C38" i="16"/>
  <c r="E38" i="16" s="1"/>
  <c r="J37" i="16"/>
  <c r="C37" i="16"/>
  <c r="E37" i="16" s="1"/>
  <c r="J36" i="16"/>
  <c r="C36" i="16"/>
  <c r="E36" i="16" s="1"/>
  <c r="J35" i="16"/>
  <c r="C35" i="16"/>
  <c r="E35" i="16" s="1"/>
  <c r="J34" i="16"/>
  <c r="C34" i="16"/>
  <c r="E34" i="16" s="1"/>
  <c r="J33" i="16"/>
  <c r="C33" i="16"/>
  <c r="E33" i="16" s="1"/>
  <c r="J32" i="16"/>
  <c r="C32" i="16"/>
  <c r="E32" i="16" s="1"/>
  <c r="J31" i="16"/>
  <c r="C31" i="16"/>
  <c r="E31" i="16" s="1"/>
  <c r="J30" i="16"/>
  <c r="C30" i="16"/>
  <c r="E30" i="16" s="1"/>
  <c r="J29" i="16"/>
  <c r="C29" i="16"/>
  <c r="E29" i="16" s="1"/>
  <c r="J28" i="16"/>
  <c r="C28" i="16"/>
  <c r="E28" i="16" s="1"/>
  <c r="J27" i="16"/>
  <c r="C27" i="16"/>
  <c r="E27" i="16" s="1"/>
  <c r="J26" i="16"/>
  <c r="C26" i="16"/>
  <c r="E26" i="16" s="1"/>
  <c r="J25" i="16"/>
  <c r="C25" i="16"/>
  <c r="E25" i="16" s="1"/>
  <c r="J24" i="16"/>
  <c r="C24" i="16"/>
  <c r="E24" i="16" s="1"/>
  <c r="J23" i="16"/>
  <c r="C23" i="16"/>
  <c r="E23" i="16" s="1"/>
  <c r="J22" i="16"/>
  <c r="C22" i="16"/>
  <c r="E22" i="16" s="1"/>
  <c r="J21" i="16"/>
  <c r="C21" i="16"/>
  <c r="E21" i="16" s="1"/>
  <c r="J20" i="16"/>
  <c r="C20" i="16"/>
  <c r="E20" i="16" s="1"/>
  <c r="J19" i="16"/>
  <c r="C19" i="16"/>
  <c r="E19" i="16" s="1"/>
  <c r="J18" i="16"/>
  <c r="C18" i="16"/>
  <c r="E18" i="16" s="1"/>
  <c r="J17" i="16"/>
  <c r="C17" i="16"/>
  <c r="E17" i="16" s="1"/>
  <c r="J16" i="16"/>
  <c r="C16" i="16"/>
  <c r="E16" i="16" s="1"/>
  <c r="J15" i="16"/>
  <c r="C15" i="16"/>
  <c r="E15" i="16" s="1"/>
  <c r="J14" i="16"/>
  <c r="C14" i="16"/>
  <c r="E14" i="16" s="1"/>
  <c r="J13" i="16"/>
  <c r="C13" i="16"/>
  <c r="E13" i="16" s="1"/>
  <c r="J12" i="16"/>
  <c r="C12" i="16"/>
  <c r="E12" i="16" s="1"/>
  <c r="J11" i="16"/>
  <c r="C11" i="16"/>
  <c r="E11" i="16" s="1"/>
  <c r="J10" i="16"/>
  <c r="C10" i="16"/>
  <c r="E10" i="16" s="1"/>
  <c r="J9" i="16"/>
  <c r="C9" i="16"/>
  <c r="E9" i="16" s="1"/>
  <c r="J8" i="16"/>
  <c r="C8" i="16"/>
  <c r="E8" i="16" s="1"/>
  <c r="J7" i="16"/>
  <c r="C7" i="16"/>
  <c r="E7" i="16" s="1"/>
  <c r="J6" i="16"/>
  <c r="C6" i="16"/>
  <c r="E6" i="16" s="1"/>
  <c r="J5" i="16"/>
  <c r="C5" i="16"/>
  <c r="E5" i="16" s="1"/>
  <c r="K64" i="15"/>
  <c r="L64" i="15" s="1"/>
  <c r="I64" i="15"/>
  <c r="C67" i="15" s="1"/>
  <c r="H64" i="15"/>
  <c r="G64" i="15"/>
  <c r="F64" i="15"/>
  <c r="D64" i="15"/>
  <c r="A67" i="15" s="1"/>
  <c r="J63" i="15"/>
  <c r="C63" i="15"/>
  <c r="E63" i="15" s="1"/>
  <c r="J62" i="15"/>
  <c r="C62" i="15"/>
  <c r="E62" i="15" s="1"/>
  <c r="J61" i="15"/>
  <c r="C61" i="15"/>
  <c r="E61" i="15" s="1"/>
  <c r="J60" i="15"/>
  <c r="C60" i="15"/>
  <c r="E60" i="15" s="1"/>
  <c r="J59" i="15"/>
  <c r="C59" i="15"/>
  <c r="E59" i="15" s="1"/>
  <c r="J58" i="15"/>
  <c r="E58" i="15"/>
  <c r="C58" i="15"/>
  <c r="J57" i="15"/>
  <c r="C57" i="15"/>
  <c r="E57" i="15" s="1"/>
  <c r="J56" i="15"/>
  <c r="C56" i="15"/>
  <c r="E56" i="15" s="1"/>
  <c r="J55" i="15"/>
  <c r="C55" i="15"/>
  <c r="E55" i="15" s="1"/>
  <c r="J54" i="15"/>
  <c r="C54" i="15"/>
  <c r="E54" i="15" s="1"/>
  <c r="J53" i="15"/>
  <c r="E53" i="15"/>
  <c r="C53" i="15"/>
  <c r="J52" i="15"/>
  <c r="C52" i="15"/>
  <c r="E52" i="15" s="1"/>
  <c r="J51" i="15"/>
  <c r="C51" i="15"/>
  <c r="E51" i="15" s="1"/>
  <c r="J50" i="15"/>
  <c r="C50" i="15"/>
  <c r="E50" i="15" s="1"/>
  <c r="J49" i="15"/>
  <c r="C49" i="15"/>
  <c r="E49" i="15" s="1"/>
  <c r="J48" i="15"/>
  <c r="C48" i="15"/>
  <c r="E48" i="15" s="1"/>
  <c r="J47" i="15"/>
  <c r="C47" i="15"/>
  <c r="E47" i="15" s="1"/>
  <c r="J46" i="15"/>
  <c r="E46" i="15"/>
  <c r="C46" i="15"/>
  <c r="J45" i="15"/>
  <c r="C45" i="15"/>
  <c r="E45" i="15" s="1"/>
  <c r="J44" i="15"/>
  <c r="C44" i="15"/>
  <c r="E44" i="15" s="1"/>
  <c r="J43" i="15"/>
  <c r="C43" i="15"/>
  <c r="E43" i="15" s="1"/>
  <c r="J42" i="15"/>
  <c r="E42" i="15"/>
  <c r="C42" i="15"/>
  <c r="J41" i="15"/>
  <c r="C41" i="15"/>
  <c r="E41" i="15" s="1"/>
  <c r="J40" i="15"/>
  <c r="C40" i="15"/>
  <c r="E40" i="15" s="1"/>
  <c r="J39" i="15"/>
  <c r="C39" i="15"/>
  <c r="E39" i="15" s="1"/>
  <c r="J38" i="15"/>
  <c r="C38" i="15"/>
  <c r="E38" i="15" s="1"/>
  <c r="J37" i="15"/>
  <c r="C37" i="15"/>
  <c r="E37" i="15" s="1"/>
  <c r="J36" i="15"/>
  <c r="C36" i="15"/>
  <c r="E36" i="15" s="1"/>
  <c r="J35" i="15"/>
  <c r="C35" i="15"/>
  <c r="E35" i="15" s="1"/>
  <c r="J34" i="15"/>
  <c r="C34" i="15"/>
  <c r="E34" i="15" s="1"/>
  <c r="J33" i="15"/>
  <c r="E33" i="15"/>
  <c r="C33" i="15"/>
  <c r="J32" i="15"/>
  <c r="C32" i="15"/>
  <c r="E32" i="15" s="1"/>
  <c r="J31" i="15"/>
  <c r="C31" i="15"/>
  <c r="E31" i="15" s="1"/>
  <c r="J30" i="15"/>
  <c r="C30" i="15"/>
  <c r="E30" i="15" s="1"/>
  <c r="J29" i="15"/>
  <c r="E29" i="15"/>
  <c r="C29" i="15"/>
  <c r="J28" i="15"/>
  <c r="C28" i="15"/>
  <c r="E28" i="15" s="1"/>
  <c r="J27" i="15"/>
  <c r="C27" i="15"/>
  <c r="E27" i="15" s="1"/>
  <c r="J26" i="15"/>
  <c r="C26" i="15"/>
  <c r="E26" i="15" s="1"/>
  <c r="J25" i="15"/>
  <c r="C25" i="15"/>
  <c r="E25" i="15" s="1"/>
  <c r="J24" i="15"/>
  <c r="C24" i="15"/>
  <c r="E24" i="15" s="1"/>
  <c r="J23" i="15"/>
  <c r="C23" i="15"/>
  <c r="E23" i="15" s="1"/>
  <c r="J22" i="15"/>
  <c r="C22" i="15"/>
  <c r="E22" i="15" s="1"/>
  <c r="J21" i="15"/>
  <c r="C21" i="15"/>
  <c r="E21" i="15" s="1"/>
  <c r="J20" i="15"/>
  <c r="C20" i="15"/>
  <c r="E20" i="15" s="1"/>
  <c r="J19" i="15"/>
  <c r="C19" i="15"/>
  <c r="E19" i="15" s="1"/>
  <c r="J18" i="15"/>
  <c r="C18" i="15"/>
  <c r="E18" i="15" s="1"/>
  <c r="J17" i="15"/>
  <c r="E17" i="15"/>
  <c r="C17" i="15"/>
  <c r="J16" i="15"/>
  <c r="C16" i="15"/>
  <c r="E16" i="15" s="1"/>
  <c r="J15" i="15"/>
  <c r="C15" i="15"/>
  <c r="E15" i="15" s="1"/>
  <c r="J14" i="15"/>
  <c r="C14" i="15"/>
  <c r="E14" i="15" s="1"/>
  <c r="J13" i="15"/>
  <c r="C13" i="15"/>
  <c r="E13" i="15" s="1"/>
  <c r="J12" i="15"/>
  <c r="C12" i="15"/>
  <c r="E12" i="15" s="1"/>
  <c r="J11" i="15"/>
  <c r="C11" i="15"/>
  <c r="E11" i="15" s="1"/>
  <c r="J10" i="15"/>
  <c r="C10" i="15"/>
  <c r="E10" i="15" s="1"/>
  <c r="J9" i="15"/>
  <c r="E9" i="15"/>
  <c r="C9" i="15"/>
  <c r="J8" i="15"/>
  <c r="C8" i="15"/>
  <c r="E8" i="15" s="1"/>
  <c r="J7" i="15"/>
  <c r="C7" i="15"/>
  <c r="E7" i="15" s="1"/>
  <c r="J6" i="15"/>
  <c r="C6" i="15"/>
  <c r="E6" i="15" s="1"/>
  <c r="J5" i="15"/>
  <c r="C5" i="15"/>
  <c r="K58" i="14"/>
  <c r="L58" i="14" s="1"/>
  <c r="I58" i="14"/>
  <c r="C61" i="14" s="1"/>
  <c r="H58" i="14"/>
  <c r="G58" i="14"/>
  <c r="F58" i="14"/>
  <c r="D58" i="14"/>
  <c r="J57" i="14"/>
  <c r="C57" i="14"/>
  <c r="E57" i="14" s="1"/>
  <c r="J56" i="14"/>
  <c r="C56" i="14"/>
  <c r="E56" i="14" s="1"/>
  <c r="J55" i="14"/>
  <c r="C55" i="14"/>
  <c r="E55" i="14" s="1"/>
  <c r="J54" i="14"/>
  <c r="C54" i="14"/>
  <c r="E54" i="14" s="1"/>
  <c r="J53" i="14"/>
  <c r="C53" i="14"/>
  <c r="E53" i="14" s="1"/>
  <c r="J52" i="14"/>
  <c r="C52" i="14"/>
  <c r="E52" i="14" s="1"/>
  <c r="J51" i="14"/>
  <c r="C51" i="14"/>
  <c r="E51" i="14" s="1"/>
  <c r="J50" i="14"/>
  <c r="C50" i="14"/>
  <c r="E50" i="14" s="1"/>
  <c r="J49" i="14"/>
  <c r="C49" i="14"/>
  <c r="E49" i="14" s="1"/>
  <c r="J48" i="14"/>
  <c r="C48" i="14"/>
  <c r="E48" i="14" s="1"/>
  <c r="J47" i="14"/>
  <c r="C47" i="14"/>
  <c r="E47" i="14" s="1"/>
  <c r="J46" i="14"/>
  <c r="C46" i="14"/>
  <c r="E46" i="14" s="1"/>
  <c r="J45" i="14"/>
  <c r="C45" i="14"/>
  <c r="E45" i="14" s="1"/>
  <c r="J44" i="14"/>
  <c r="C44" i="14"/>
  <c r="E44" i="14" s="1"/>
  <c r="J43" i="14"/>
  <c r="C43" i="14"/>
  <c r="E43" i="14" s="1"/>
  <c r="J42" i="14"/>
  <c r="C42" i="14"/>
  <c r="E42" i="14" s="1"/>
  <c r="J41" i="14"/>
  <c r="C41" i="14"/>
  <c r="E41" i="14" s="1"/>
  <c r="J40" i="14"/>
  <c r="C40" i="14"/>
  <c r="E40" i="14" s="1"/>
  <c r="J39" i="14"/>
  <c r="C39" i="14"/>
  <c r="E39" i="14" s="1"/>
  <c r="J38" i="14"/>
  <c r="C38" i="14"/>
  <c r="E38" i="14" s="1"/>
  <c r="J37" i="14"/>
  <c r="C37" i="14"/>
  <c r="E37" i="14" s="1"/>
  <c r="J36" i="14"/>
  <c r="C36" i="14"/>
  <c r="E36" i="14" s="1"/>
  <c r="J35" i="14"/>
  <c r="C35" i="14"/>
  <c r="E35" i="14" s="1"/>
  <c r="J34" i="14"/>
  <c r="C34" i="14"/>
  <c r="E34" i="14" s="1"/>
  <c r="J33" i="14"/>
  <c r="C33" i="14"/>
  <c r="E33" i="14" s="1"/>
  <c r="J32" i="14"/>
  <c r="C32" i="14"/>
  <c r="E32" i="14" s="1"/>
  <c r="J31" i="14"/>
  <c r="C31" i="14"/>
  <c r="E31" i="14" s="1"/>
  <c r="J30" i="14"/>
  <c r="C30" i="14"/>
  <c r="E30" i="14" s="1"/>
  <c r="J29" i="14"/>
  <c r="E29" i="14"/>
  <c r="C29" i="14"/>
  <c r="J28" i="14"/>
  <c r="C28" i="14"/>
  <c r="E28" i="14" s="1"/>
  <c r="J27" i="14"/>
  <c r="C27" i="14"/>
  <c r="E27" i="14" s="1"/>
  <c r="J26" i="14"/>
  <c r="C26" i="14"/>
  <c r="E26" i="14" s="1"/>
  <c r="J25" i="14"/>
  <c r="C25" i="14"/>
  <c r="E25" i="14" s="1"/>
  <c r="J24" i="14"/>
  <c r="C24" i="14"/>
  <c r="E24" i="14" s="1"/>
  <c r="J23" i="14"/>
  <c r="C23" i="14"/>
  <c r="E23" i="14" s="1"/>
  <c r="J22" i="14"/>
  <c r="C22" i="14"/>
  <c r="E22" i="14" s="1"/>
  <c r="J21" i="14"/>
  <c r="C21" i="14"/>
  <c r="E21" i="14" s="1"/>
  <c r="J20" i="14"/>
  <c r="C20" i="14"/>
  <c r="E20" i="14" s="1"/>
  <c r="J19" i="14"/>
  <c r="C19" i="14"/>
  <c r="E19" i="14" s="1"/>
  <c r="J18" i="14"/>
  <c r="C18" i="14"/>
  <c r="E18" i="14" s="1"/>
  <c r="J17" i="14"/>
  <c r="C17" i="14"/>
  <c r="E17" i="14" s="1"/>
  <c r="J16" i="14"/>
  <c r="C16" i="14"/>
  <c r="E16" i="14" s="1"/>
  <c r="J15" i="14"/>
  <c r="C15" i="14"/>
  <c r="E15" i="14" s="1"/>
  <c r="J14" i="14"/>
  <c r="C14" i="14"/>
  <c r="E14" i="14" s="1"/>
  <c r="J13" i="14"/>
  <c r="C13" i="14"/>
  <c r="E13" i="14" s="1"/>
  <c r="J12" i="14"/>
  <c r="C12" i="14"/>
  <c r="E12" i="14" s="1"/>
  <c r="J11" i="14"/>
  <c r="C11" i="14"/>
  <c r="E11" i="14" s="1"/>
  <c r="J10" i="14"/>
  <c r="C10" i="14"/>
  <c r="E10" i="14" s="1"/>
  <c r="J9" i="14"/>
  <c r="C9" i="14"/>
  <c r="E9" i="14" s="1"/>
  <c r="J8" i="14"/>
  <c r="C8" i="14"/>
  <c r="E8" i="14" s="1"/>
  <c r="J7" i="14"/>
  <c r="C7" i="14"/>
  <c r="E7" i="14" s="1"/>
  <c r="J6" i="14"/>
  <c r="C6" i="14"/>
  <c r="E6" i="14" s="1"/>
  <c r="J5" i="14"/>
  <c r="C5" i="14"/>
  <c r="E5" i="14" s="1"/>
  <c r="K83" i="13"/>
  <c r="L83" i="13" s="1"/>
  <c r="I83" i="13"/>
  <c r="C86" i="13" s="1"/>
  <c r="H83" i="13"/>
  <c r="G83" i="13"/>
  <c r="F83" i="13"/>
  <c r="D83" i="13"/>
  <c r="J82" i="13"/>
  <c r="C82" i="13"/>
  <c r="E82" i="13" s="1"/>
  <c r="J81" i="13"/>
  <c r="C81" i="13"/>
  <c r="E81" i="13" s="1"/>
  <c r="J80" i="13"/>
  <c r="C80" i="13"/>
  <c r="E80" i="13" s="1"/>
  <c r="J79" i="13"/>
  <c r="C79" i="13"/>
  <c r="E79" i="13" s="1"/>
  <c r="J78" i="13"/>
  <c r="C78" i="13"/>
  <c r="E78" i="13" s="1"/>
  <c r="J77" i="13"/>
  <c r="C77" i="13"/>
  <c r="E77" i="13" s="1"/>
  <c r="J76" i="13"/>
  <c r="C76" i="13"/>
  <c r="E76" i="13" s="1"/>
  <c r="J75" i="13"/>
  <c r="C75" i="13"/>
  <c r="E75" i="13" s="1"/>
  <c r="J74" i="13"/>
  <c r="C74" i="13"/>
  <c r="E74" i="13" s="1"/>
  <c r="J73" i="13"/>
  <c r="C73" i="13"/>
  <c r="E73" i="13" s="1"/>
  <c r="J72" i="13"/>
  <c r="C72" i="13"/>
  <c r="E72" i="13" s="1"/>
  <c r="J71" i="13"/>
  <c r="E71" i="13"/>
  <c r="C71" i="13"/>
  <c r="J70" i="13"/>
  <c r="C70" i="13"/>
  <c r="E70" i="13" s="1"/>
  <c r="J69" i="13"/>
  <c r="C69" i="13"/>
  <c r="E69" i="13" s="1"/>
  <c r="J68" i="13"/>
  <c r="C68" i="13"/>
  <c r="E68" i="13" s="1"/>
  <c r="J67" i="13"/>
  <c r="C67" i="13"/>
  <c r="E67" i="13" s="1"/>
  <c r="J66" i="13"/>
  <c r="C66" i="13"/>
  <c r="E66" i="13" s="1"/>
  <c r="J65" i="13"/>
  <c r="C65" i="13"/>
  <c r="E65" i="13" s="1"/>
  <c r="J64" i="13"/>
  <c r="C64" i="13"/>
  <c r="E64" i="13" s="1"/>
  <c r="J63" i="13"/>
  <c r="C63" i="13"/>
  <c r="E63" i="13" s="1"/>
  <c r="J62" i="13"/>
  <c r="C62" i="13"/>
  <c r="E62" i="13" s="1"/>
  <c r="J61" i="13"/>
  <c r="C61" i="13"/>
  <c r="E61" i="13" s="1"/>
  <c r="J60" i="13"/>
  <c r="C60" i="13"/>
  <c r="E60" i="13" s="1"/>
  <c r="J59" i="13"/>
  <c r="C59" i="13"/>
  <c r="E59" i="13" s="1"/>
  <c r="J58" i="13"/>
  <c r="C58" i="13"/>
  <c r="E58" i="13" s="1"/>
  <c r="J57" i="13"/>
  <c r="C57" i="13"/>
  <c r="E57" i="13" s="1"/>
  <c r="J56" i="13"/>
  <c r="C56" i="13"/>
  <c r="E56" i="13" s="1"/>
  <c r="J55" i="13"/>
  <c r="E55" i="13"/>
  <c r="C55" i="13"/>
  <c r="J54" i="13"/>
  <c r="C54" i="13"/>
  <c r="E54" i="13" s="1"/>
  <c r="J53" i="13"/>
  <c r="C53" i="13"/>
  <c r="E53" i="13" s="1"/>
  <c r="J52" i="13"/>
  <c r="C52" i="13"/>
  <c r="E52" i="13" s="1"/>
  <c r="J51" i="13"/>
  <c r="C51" i="13"/>
  <c r="E51" i="13" s="1"/>
  <c r="J50" i="13"/>
  <c r="C50" i="13"/>
  <c r="E50" i="13" s="1"/>
  <c r="J49" i="13"/>
  <c r="C49" i="13"/>
  <c r="E49" i="13" s="1"/>
  <c r="J48" i="13"/>
  <c r="C48" i="13"/>
  <c r="E48" i="13" s="1"/>
  <c r="J47" i="13"/>
  <c r="C47" i="13"/>
  <c r="E47" i="13" s="1"/>
  <c r="J46" i="13"/>
  <c r="C46" i="13"/>
  <c r="E46" i="13" s="1"/>
  <c r="J45" i="13"/>
  <c r="C45" i="13"/>
  <c r="E45" i="13" s="1"/>
  <c r="J44" i="13"/>
  <c r="C44" i="13"/>
  <c r="E44" i="13" s="1"/>
  <c r="J43" i="13"/>
  <c r="C43" i="13"/>
  <c r="E43" i="13" s="1"/>
  <c r="J42" i="13"/>
  <c r="C42" i="13"/>
  <c r="E42" i="13" s="1"/>
  <c r="J41" i="13"/>
  <c r="C41" i="13"/>
  <c r="E41" i="13" s="1"/>
  <c r="J40" i="13"/>
  <c r="C40" i="13"/>
  <c r="E40" i="13" s="1"/>
  <c r="J39" i="13"/>
  <c r="C39" i="13"/>
  <c r="E39" i="13" s="1"/>
  <c r="J38" i="13"/>
  <c r="C38" i="13"/>
  <c r="E38" i="13" s="1"/>
  <c r="J37" i="13"/>
  <c r="C37" i="13"/>
  <c r="E37" i="13" s="1"/>
  <c r="J36" i="13"/>
  <c r="C36" i="13"/>
  <c r="E36" i="13" s="1"/>
  <c r="J35" i="13"/>
  <c r="C35" i="13"/>
  <c r="E35" i="13" s="1"/>
  <c r="J34" i="13"/>
  <c r="C34" i="13"/>
  <c r="E34" i="13" s="1"/>
  <c r="J33" i="13"/>
  <c r="C33" i="13"/>
  <c r="E33" i="13" s="1"/>
  <c r="J32" i="13"/>
  <c r="C32" i="13"/>
  <c r="E32" i="13" s="1"/>
  <c r="J31" i="13"/>
  <c r="C31" i="13"/>
  <c r="E31" i="13" s="1"/>
  <c r="J30" i="13"/>
  <c r="C30" i="13"/>
  <c r="E30" i="13" s="1"/>
  <c r="J29" i="13"/>
  <c r="C29" i="13"/>
  <c r="E29" i="13" s="1"/>
  <c r="J28" i="13"/>
  <c r="C28" i="13"/>
  <c r="E28" i="13" s="1"/>
  <c r="J27" i="13"/>
  <c r="C27" i="13"/>
  <c r="E27" i="13" s="1"/>
  <c r="J26" i="13"/>
  <c r="C26" i="13"/>
  <c r="E26" i="13" s="1"/>
  <c r="J25" i="13"/>
  <c r="C25" i="13"/>
  <c r="E25" i="13" s="1"/>
  <c r="J24" i="13"/>
  <c r="C24" i="13"/>
  <c r="E24" i="13" s="1"/>
  <c r="J23" i="13"/>
  <c r="C23" i="13"/>
  <c r="E23" i="13" s="1"/>
  <c r="J22" i="13"/>
  <c r="C22" i="13"/>
  <c r="E22" i="13" s="1"/>
  <c r="J21" i="13"/>
  <c r="E21" i="13"/>
  <c r="C21" i="13"/>
  <c r="J20" i="13"/>
  <c r="C20" i="13"/>
  <c r="E20" i="13" s="1"/>
  <c r="J19" i="13"/>
  <c r="C19" i="13"/>
  <c r="E19" i="13" s="1"/>
  <c r="J18" i="13"/>
  <c r="C18" i="13"/>
  <c r="E18" i="13" s="1"/>
  <c r="J17" i="13"/>
  <c r="C17" i="13"/>
  <c r="E17" i="13" s="1"/>
  <c r="J16" i="13"/>
  <c r="C16" i="13"/>
  <c r="E16" i="13" s="1"/>
  <c r="J15" i="13"/>
  <c r="C15" i="13"/>
  <c r="E15" i="13" s="1"/>
  <c r="J14" i="13"/>
  <c r="C14" i="13"/>
  <c r="E14" i="13" s="1"/>
  <c r="J13" i="13"/>
  <c r="C13" i="13"/>
  <c r="E13" i="13" s="1"/>
  <c r="J12" i="13"/>
  <c r="C12" i="13"/>
  <c r="E12" i="13" s="1"/>
  <c r="J11" i="13"/>
  <c r="C11" i="13"/>
  <c r="E11" i="13" s="1"/>
  <c r="J10" i="13"/>
  <c r="C10" i="13"/>
  <c r="E10" i="13" s="1"/>
  <c r="J9" i="13"/>
  <c r="C9" i="13"/>
  <c r="E9" i="13" s="1"/>
  <c r="J8" i="13"/>
  <c r="C8" i="13"/>
  <c r="E8" i="13" s="1"/>
  <c r="J7" i="13"/>
  <c r="C7" i="13"/>
  <c r="E7" i="13" s="1"/>
  <c r="J6" i="13"/>
  <c r="C6" i="13"/>
  <c r="E6" i="13" s="1"/>
  <c r="J5" i="13"/>
  <c r="C5" i="13"/>
  <c r="E5" i="13" s="1"/>
  <c r="A63" i="10"/>
  <c r="K56" i="12"/>
  <c r="L56" i="12" s="1"/>
  <c r="I56" i="12"/>
  <c r="C59" i="12" s="1"/>
  <c r="H56" i="12"/>
  <c r="G56" i="12"/>
  <c r="F56" i="12"/>
  <c r="D56" i="12"/>
  <c r="J55" i="12"/>
  <c r="C55" i="12"/>
  <c r="E55" i="12" s="1"/>
  <c r="J54" i="12"/>
  <c r="C54" i="12"/>
  <c r="E54" i="12" s="1"/>
  <c r="J53" i="12"/>
  <c r="C53" i="12"/>
  <c r="E53" i="12" s="1"/>
  <c r="J52" i="12"/>
  <c r="C52" i="12"/>
  <c r="E52" i="12" s="1"/>
  <c r="J51" i="12"/>
  <c r="C51" i="12"/>
  <c r="E51" i="12" s="1"/>
  <c r="J50" i="12"/>
  <c r="C50" i="12"/>
  <c r="E50" i="12" s="1"/>
  <c r="J49" i="12"/>
  <c r="C49" i="12"/>
  <c r="E49" i="12" s="1"/>
  <c r="J48" i="12"/>
  <c r="C48" i="12"/>
  <c r="E48" i="12" s="1"/>
  <c r="J47" i="12"/>
  <c r="C47" i="12"/>
  <c r="E47" i="12" s="1"/>
  <c r="J46" i="12"/>
  <c r="C46" i="12"/>
  <c r="E46" i="12" s="1"/>
  <c r="J45" i="12"/>
  <c r="C45" i="12"/>
  <c r="E45" i="12" s="1"/>
  <c r="J44" i="12"/>
  <c r="C44" i="12"/>
  <c r="E44" i="12" s="1"/>
  <c r="J43" i="12"/>
  <c r="C43" i="12"/>
  <c r="E43" i="12" s="1"/>
  <c r="J42" i="12"/>
  <c r="C42" i="12"/>
  <c r="E42" i="12" s="1"/>
  <c r="J41" i="12"/>
  <c r="E41" i="12"/>
  <c r="C41" i="12"/>
  <c r="J40" i="12"/>
  <c r="C40" i="12"/>
  <c r="E40" i="12" s="1"/>
  <c r="J39" i="12"/>
  <c r="C39" i="12"/>
  <c r="E39" i="12" s="1"/>
  <c r="J38" i="12"/>
  <c r="C38" i="12"/>
  <c r="E38" i="12" s="1"/>
  <c r="J37" i="12"/>
  <c r="C37" i="12"/>
  <c r="E37" i="12" s="1"/>
  <c r="J36" i="12"/>
  <c r="C36" i="12"/>
  <c r="E36" i="12" s="1"/>
  <c r="J35" i="12"/>
  <c r="C35" i="12"/>
  <c r="E35" i="12" s="1"/>
  <c r="J34" i="12"/>
  <c r="C34" i="12"/>
  <c r="E34" i="12" s="1"/>
  <c r="J33" i="12"/>
  <c r="C33" i="12"/>
  <c r="E33" i="12" s="1"/>
  <c r="J32" i="12"/>
  <c r="C32" i="12"/>
  <c r="E32" i="12" s="1"/>
  <c r="J31" i="12"/>
  <c r="C31" i="12"/>
  <c r="E31" i="12" s="1"/>
  <c r="J30" i="12"/>
  <c r="C30" i="12"/>
  <c r="E30" i="12" s="1"/>
  <c r="J29" i="12"/>
  <c r="C29" i="12"/>
  <c r="E29" i="12" s="1"/>
  <c r="J28" i="12"/>
  <c r="C28" i="12"/>
  <c r="E28" i="12" s="1"/>
  <c r="J27" i="12"/>
  <c r="C27" i="12"/>
  <c r="E27" i="12" s="1"/>
  <c r="J26" i="12"/>
  <c r="C26" i="12"/>
  <c r="E26" i="12" s="1"/>
  <c r="J25" i="12"/>
  <c r="C25" i="12"/>
  <c r="E25" i="12" s="1"/>
  <c r="J24" i="12"/>
  <c r="C24" i="12"/>
  <c r="E24" i="12" s="1"/>
  <c r="J23" i="12"/>
  <c r="C23" i="12"/>
  <c r="E23" i="12" s="1"/>
  <c r="J22" i="12"/>
  <c r="C22" i="12"/>
  <c r="E22" i="12" s="1"/>
  <c r="J21" i="12"/>
  <c r="C21" i="12"/>
  <c r="E21" i="12" s="1"/>
  <c r="J20" i="12"/>
  <c r="C20" i="12"/>
  <c r="E20" i="12" s="1"/>
  <c r="J19" i="12"/>
  <c r="C19" i="12"/>
  <c r="E19" i="12" s="1"/>
  <c r="J18" i="12"/>
  <c r="C18" i="12"/>
  <c r="E18" i="12" s="1"/>
  <c r="J17" i="12"/>
  <c r="C17" i="12"/>
  <c r="E17" i="12" s="1"/>
  <c r="J16" i="12"/>
  <c r="C16" i="12"/>
  <c r="E16" i="12" s="1"/>
  <c r="J15" i="12"/>
  <c r="C15" i="12"/>
  <c r="E15" i="12" s="1"/>
  <c r="J14" i="12"/>
  <c r="C14" i="12"/>
  <c r="E14" i="12" s="1"/>
  <c r="J13" i="12"/>
  <c r="C13" i="12"/>
  <c r="E13" i="12" s="1"/>
  <c r="J12" i="12"/>
  <c r="C12" i="12"/>
  <c r="E12" i="12" s="1"/>
  <c r="J11" i="12"/>
  <c r="C11" i="12"/>
  <c r="E11" i="12" s="1"/>
  <c r="J10" i="12"/>
  <c r="C10" i="12"/>
  <c r="E10" i="12" s="1"/>
  <c r="J9" i="12"/>
  <c r="E9" i="12"/>
  <c r="C9" i="12"/>
  <c r="J8" i="12"/>
  <c r="C8" i="12"/>
  <c r="E8" i="12" s="1"/>
  <c r="J7" i="12"/>
  <c r="C7" i="12"/>
  <c r="E7" i="12" s="1"/>
  <c r="J6" i="12"/>
  <c r="C6" i="12"/>
  <c r="E6" i="12" s="1"/>
  <c r="J5" i="12"/>
  <c r="C5" i="12"/>
  <c r="E5" i="12" s="1"/>
  <c r="C32" i="11"/>
  <c r="E32" i="11" s="1"/>
  <c r="K103" i="11"/>
  <c r="L103" i="11" s="1"/>
  <c r="I103" i="11"/>
  <c r="C106" i="11" s="1"/>
  <c r="H103" i="11"/>
  <c r="G103" i="11"/>
  <c r="F103" i="11"/>
  <c r="D103" i="11"/>
  <c r="J102" i="11"/>
  <c r="C102" i="11"/>
  <c r="E102" i="11" s="1"/>
  <c r="J101" i="11"/>
  <c r="C101" i="11"/>
  <c r="E101" i="11" s="1"/>
  <c r="J100" i="11"/>
  <c r="C100" i="11"/>
  <c r="E100" i="11" s="1"/>
  <c r="J99" i="11"/>
  <c r="C99" i="11"/>
  <c r="E99" i="11" s="1"/>
  <c r="J98" i="11"/>
  <c r="C98" i="11"/>
  <c r="E98" i="11" s="1"/>
  <c r="J97" i="11"/>
  <c r="C97" i="11"/>
  <c r="E97" i="11" s="1"/>
  <c r="J96" i="11"/>
  <c r="C96" i="11"/>
  <c r="E96" i="11" s="1"/>
  <c r="J95" i="11"/>
  <c r="C95" i="11"/>
  <c r="E95" i="11" s="1"/>
  <c r="J94" i="11"/>
  <c r="C94" i="11"/>
  <c r="E94" i="11" s="1"/>
  <c r="J93" i="11"/>
  <c r="C93" i="11"/>
  <c r="E93" i="11" s="1"/>
  <c r="J92" i="11"/>
  <c r="C92" i="11"/>
  <c r="E92" i="11" s="1"/>
  <c r="J91" i="11"/>
  <c r="C91" i="11"/>
  <c r="E91" i="11" s="1"/>
  <c r="J90" i="11"/>
  <c r="C90" i="11"/>
  <c r="E90" i="11" s="1"/>
  <c r="J89" i="11"/>
  <c r="C89" i="11"/>
  <c r="E89" i="11" s="1"/>
  <c r="J88" i="11"/>
  <c r="C88" i="11"/>
  <c r="E88" i="11" s="1"/>
  <c r="J87" i="11"/>
  <c r="C87" i="11"/>
  <c r="E87" i="11" s="1"/>
  <c r="J86" i="11"/>
  <c r="C86" i="11"/>
  <c r="E86" i="11" s="1"/>
  <c r="J85" i="11"/>
  <c r="C85" i="11"/>
  <c r="E85" i="11" s="1"/>
  <c r="J84" i="11"/>
  <c r="C84" i="11"/>
  <c r="E84" i="11" s="1"/>
  <c r="J83" i="11"/>
  <c r="C83" i="11"/>
  <c r="E83" i="11" s="1"/>
  <c r="J82" i="11"/>
  <c r="C82" i="11"/>
  <c r="E82" i="11" s="1"/>
  <c r="J81" i="11"/>
  <c r="C81" i="11"/>
  <c r="E81" i="11" s="1"/>
  <c r="J80" i="11"/>
  <c r="C80" i="11"/>
  <c r="E80" i="11" s="1"/>
  <c r="J79" i="11"/>
  <c r="C79" i="11"/>
  <c r="E79" i="11" s="1"/>
  <c r="J78" i="11"/>
  <c r="C78" i="11"/>
  <c r="E78" i="11" s="1"/>
  <c r="J77" i="11"/>
  <c r="C77" i="11"/>
  <c r="E77" i="11" s="1"/>
  <c r="J76" i="11"/>
  <c r="C76" i="11"/>
  <c r="E76" i="11" s="1"/>
  <c r="J75" i="11"/>
  <c r="C75" i="11"/>
  <c r="E75" i="11" s="1"/>
  <c r="J74" i="11"/>
  <c r="C74" i="11"/>
  <c r="E74" i="11" s="1"/>
  <c r="J73" i="11"/>
  <c r="C73" i="11"/>
  <c r="E73" i="11" s="1"/>
  <c r="J72" i="11"/>
  <c r="C72" i="11"/>
  <c r="E72" i="11" s="1"/>
  <c r="J71" i="11"/>
  <c r="C71" i="11"/>
  <c r="E71" i="11" s="1"/>
  <c r="J70" i="11"/>
  <c r="C70" i="11"/>
  <c r="E70" i="11" s="1"/>
  <c r="J69" i="11"/>
  <c r="C69" i="11"/>
  <c r="E69" i="11" s="1"/>
  <c r="J68" i="11"/>
  <c r="C68" i="11"/>
  <c r="E68" i="11" s="1"/>
  <c r="J67" i="11"/>
  <c r="C67" i="11"/>
  <c r="E67" i="11" s="1"/>
  <c r="J66" i="11"/>
  <c r="C66" i="11"/>
  <c r="E66" i="11" s="1"/>
  <c r="J65" i="11"/>
  <c r="C65" i="11"/>
  <c r="E65" i="11" s="1"/>
  <c r="J64" i="11"/>
  <c r="C64" i="11"/>
  <c r="E64" i="11" s="1"/>
  <c r="J63" i="11"/>
  <c r="C63" i="11"/>
  <c r="E63" i="11" s="1"/>
  <c r="J62" i="11"/>
  <c r="C62" i="11"/>
  <c r="E62" i="11" s="1"/>
  <c r="J61" i="11"/>
  <c r="C61" i="11"/>
  <c r="E61" i="11" s="1"/>
  <c r="J60" i="11"/>
  <c r="C60" i="11"/>
  <c r="E60" i="11" s="1"/>
  <c r="J59" i="11"/>
  <c r="C59" i="11"/>
  <c r="E59" i="11" s="1"/>
  <c r="J58" i="11"/>
  <c r="C58" i="11"/>
  <c r="E58" i="11" s="1"/>
  <c r="J57" i="11"/>
  <c r="C57" i="11"/>
  <c r="E57" i="11" s="1"/>
  <c r="J56" i="11"/>
  <c r="C56" i="11"/>
  <c r="E56" i="11" s="1"/>
  <c r="J55" i="11"/>
  <c r="C55" i="11"/>
  <c r="E55" i="11" s="1"/>
  <c r="J54" i="11"/>
  <c r="C54" i="11"/>
  <c r="E54" i="11" s="1"/>
  <c r="J53" i="11"/>
  <c r="C53" i="11"/>
  <c r="E53" i="11" s="1"/>
  <c r="J52" i="11"/>
  <c r="C52" i="11"/>
  <c r="E52" i="11" s="1"/>
  <c r="J51" i="11"/>
  <c r="C51" i="11"/>
  <c r="E51" i="11" s="1"/>
  <c r="J50" i="11"/>
  <c r="C50" i="11"/>
  <c r="E50" i="11" s="1"/>
  <c r="J49" i="11"/>
  <c r="C49" i="11"/>
  <c r="E49" i="11" s="1"/>
  <c r="J48" i="11"/>
  <c r="C48" i="11"/>
  <c r="E48" i="11" s="1"/>
  <c r="J47" i="11"/>
  <c r="C47" i="11"/>
  <c r="E47" i="11" s="1"/>
  <c r="J46" i="11"/>
  <c r="C46" i="11"/>
  <c r="E46" i="11" s="1"/>
  <c r="J45" i="11"/>
  <c r="C45" i="11"/>
  <c r="E45" i="11" s="1"/>
  <c r="J44" i="11"/>
  <c r="C44" i="11"/>
  <c r="E44" i="11" s="1"/>
  <c r="J43" i="11"/>
  <c r="C43" i="11"/>
  <c r="E43" i="11" s="1"/>
  <c r="J42" i="11"/>
  <c r="C42" i="11"/>
  <c r="E42" i="11" s="1"/>
  <c r="J41" i="11"/>
  <c r="C41" i="11"/>
  <c r="E41" i="11" s="1"/>
  <c r="J40" i="11"/>
  <c r="C40" i="11"/>
  <c r="E40" i="11" s="1"/>
  <c r="J39" i="11"/>
  <c r="C39" i="11"/>
  <c r="E39" i="11" s="1"/>
  <c r="J38" i="11"/>
  <c r="C38" i="11"/>
  <c r="E38" i="11" s="1"/>
  <c r="J37" i="11"/>
  <c r="C37" i="11"/>
  <c r="E37" i="11" s="1"/>
  <c r="J36" i="11"/>
  <c r="C36" i="11"/>
  <c r="E36" i="11" s="1"/>
  <c r="J35" i="11"/>
  <c r="C35" i="11"/>
  <c r="E35" i="11" s="1"/>
  <c r="J34" i="11"/>
  <c r="C34" i="11"/>
  <c r="E34" i="11" s="1"/>
  <c r="J33" i="11"/>
  <c r="C33" i="11"/>
  <c r="E33" i="11" s="1"/>
  <c r="J32" i="11"/>
  <c r="J31" i="11"/>
  <c r="C31" i="11"/>
  <c r="E31" i="11" s="1"/>
  <c r="J30" i="11"/>
  <c r="C30" i="11"/>
  <c r="E30" i="11" s="1"/>
  <c r="J29" i="11"/>
  <c r="C29" i="11"/>
  <c r="E29" i="11" s="1"/>
  <c r="J28" i="11"/>
  <c r="C28" i="11"/>
  <c r="E28" i="11" s="1"/>
  <c r="J27" i="11"/>
  <c r="C27" i="11"/>
  <c r="E27" i="11" s="1"/>
  <c r="J26" i="11"/>
  <c r="C26" i="11"/>
  <c r="E26" i="11" s="1"/>
  <c r="J25" i="11"/>
  <c r="C25" i="11"/>
  <c r="E25" i="11" s="1"/>
  <c r="J24" i="11"/>
  <c r="C24" i="11"/>
  <c r="E24" i="11" s="1"/>
  <c r="J23" i="11"/>
  <c r="C23" i="11"/>
  <c r="E23" i="11" s="1"/>
  <c r="J22" i="11"/>
  <c r="C22" i="11"/>
  <c r="E22" i="11" s="1"/>
  <c r="J21" i="11"/>
  <c r="C21" i="11"/>
  <c r="E21" i="11" s="1"/>
  <c r="J20" i="11"/>
  <c r="C20" i="11"/>
  <c r="E20" i="11" s="1"/>
  <c r="J19" i="11"/>
  <c r="C19" i="11"/>
  <c r="E19" i="11" s="1"/>
  <c r="J18" i="11"/>
  <c r="C18" i="11"/>
  <c r="E18" i="11" s="1"/>
  <c r="J17" i="11"/>
  <c r="C17" i="11"/>
  <c r="E17" i="11" s="1"/>
  <c r="J16" i="11"/>
  <c r="C16" i="11"/>
  <c r="E16" i="11" s="1"/>
  <c r="J15" i="11"/>
  <c r="C15" i="11"/>
  <c r="E15" i="11" s="1"/>
  <c r="J14" i="11"/>
  <c r="C14" i="11"/>
  <c r="E14" i="11" s="1"/>
  <c r="J13" i="11"/>
  <c r="C13" i="11"/>
  <c r="E13" i="11" s="1"/>
  <c r="J12" i="11"/>
  <c r="C12" i="11"/>
  <c r="E12" i="11" s="1"/>
  <c r="J11" i="11"/>
  <c r="C11" i="11"/>
  <c r="E11" i="11" s="1"/>
  <c r="J10" i="11"/>
  <c r="C10" i="11"/>
  <c r="E10" i="11" s="1"/>
  <c r="J9" i="11"/>
  <c r="C9" i="11"/>
  <c r="E9" i="11" s="1"/>
  <c r="J8" i="11"/>
  <c r="C8" i="11"/>
  <c r="E8" i="11" s="1"/>
  <c r="J7" i="11"/>
  <c r="C7" i="11"/>
  <c r="E7" i="11" s="1"/>
  <c r="J6" i="11"/>
  <c r="C6" i="11"/>
  <c r="E6" i="11" s="1"/>
  <c r="J5" i="11"/>
  <c r="C5" i="11"/>
  <c r="L60" i="10"/>
  <c r="B63" i="10"/>
  <c r="C28" i="10"/>
  <c r="E28" i="10" s="1"/>
  <c r="K60" i="10"/>
  <c r="L105" i="10" s="1"/>
  <c r="I60" i="10"/>
  <c r="C63" i="10" s="1"/>
  <c r="H60" i="10"/>
  <c r="G60" i="10"/>
  <c r="F60" i="10"/>
  <c r="D60" i="10"/>
  <c r="J59" i="10"/>
  <c r="C59" i="10"/>
  <c r="E59" i="10" s="1"/>
  <c r="J58" i="10"/>
  <c r="C58" i="10"/>
  <c r="E58" i="10" s="1"/>
  <c r="J57" i="10"/>
  <c r="C57" i="10"/>
  <c r="E57" i="10" s="1"/>
  <c r="J56" i="10"/>
  <c r="C56" i="10"/>
  <c r="E56" i="10" s="1"/>
  <c r="J55" i="10"/>
  <c r="C55" i="10"/>
  <c r="E55" i="10" s="1"/>
  <c r="J54" i="10"/>
  <c r="C54" i="10"/>
  <c r="E54" i="10" s="1"/>
  <c r="J53" i="10"/>
  <c r="C53" i="10"/>
  <c r="E53" i="10" s="1"/>
  <c r="J52" i="10"/>
  <c r="C52" i="10"/>
  <c r="E52" i="10" s="1"/>
  <c r="J51" i="10"/>
  <c r="C51" i="10"/>
  <c r="E51" i="10" s="1"/>
  <c r="J50" i="10"/>
  <c r="C50" i="10"/>
  <c r="E50" i="10" s="1"/>
  <c r="J49" i="10"/>
  <c r="C49" i="10"/>
  <c r="E49" i="10" s="1"/>
  <c r="J48" i="10"/>
  <c r="C48" i="10"/>
  <c r="E48" i="10" s="1"/>
  <c r="J47" i="10"/>
  <c r="C47" i="10"/>
  <c r="E47" i="10" s="1"/>
  <c r="J46" i="10"/>
  <c r="C46" i="10"/>
  <c r="E46" i="10" s="1"/>
  <c r="J45" i="10"/>
  <c r="C45" i="10"/>
  <c r="E45" i="10" s="1"/>
  <c r="J44" i="10"/>
  <c r="C44" i="10"/>
  <c r="E44" i="10" s="1"/>
  <c r="J43" i="10"/>
  <c r="C43" i="10"/>
  <c r="E43" i="10" s="1"/>
  <c r="J42" i="10"/>
  <c r="C42" i="10"/>
  <c r="E42" i="10" s="1"/>
  <c r="J41" i="10"/>
  <c r="C41" i="10"/>
  <c r="E41" i="10" s="1"/>
  <c r="J40" i="10"/>
  <c r="C40" i="10"/>
  <c r="E40" i="10" s="1"/>
  <c r="J39" i="10"/>
  <c r="C39" i="10"/>
  <c r="E39" i="10" s="1"/>
  <c r="J38" i="10"/>
  <c r="C38" i="10"/>
  <c r="E38" i="10" s="1"/>
  <c r="J37" i="10"/>
  <c r="C37" i="10"/>
  <c r="E37" i="10" s="1"/>
  <c r="J36" i="10"/>
  <c r="C36" i="10"/>
  <c r="E36" i="10" s="1"/>
  <c r="J35" i="10"/>
  <c r="C35" i="10"/>
  <c r="E35" i="10" s="1"/>
  <c r="J34" i="10"/>
  <c r="C34" i="10"/>
  <c r="E34" i="10" s="1"/>
  <c r="J33" i="10"/>
  <c r="C33" i="10"/>
  <c r="E33" i="10" s="1"/>
  <c r="J32" i="10"/>
  <c r="C32" i="10"/>
  <c r="E32" i="10" s="1"/>
  <c r="J31" i="10"/>
  <c r="C31" i="10"/>
  <c r="E31" i="10" s="1"/>
  <c r="J30" i="10"/>
  <c r="C30" i="10"/>
  <c r="E30" i="10" s="1"/>
  <c r="J29" i="10"/>
  <c r="C29" i="10"/>
  <c r="E29" i="10" s="1"/>
  <c r="J28" i="10"/>
  <c r="J27" i="10"/>
  <c r="C27" i="10"/>
  <c r="E27" i="10" s="1"/>
  <c r="J26" i="10"/>
  <c r="C26" i="10"/>
  <c r="E26" i="10" s="1"/>
  <c r="J25" i="10"/>
  <c r="C25" i="10"/>
  <c r="E25" i="10" s="1"/>
  <c r="J24" i="10"/>
  <c r="C24" i="10"/>
  <c r="E24" i="10" s="1"/>
  <c r="J23" i="10"/>
  <c r="C23" i="10"/>
  <c r="E23" i="10" s="1"/>
  <c r="J22" i="10"/>
  <c r="C22" i="10"/>
  <c r="E22" i="10" s="1"/>
  <c r="J21" i="10"/>
  <c r="C21" i="10"/>
  <c r="E21" i="10" s="1"/>
  <c r="J20" i="10"/>
  <c r="C20" i="10"/>
  <c r="E20" i="10" s="1"/>
  <c r="J19" i="10"/>
  <c r="C19" i="10"/>
  <c r="E19" i="10" s="1"/>
  <c r="J18" i="10"/>
  <c r="C18" i="10"/>
  <c r="E18" i="10" s="1"/>
  <c r="J17" i="10"/>
  <c r="C17" i="10"/>
  <c r="E17" i="10" s="1"/>
  <c r="J16" i="10"/>
  <c r="C16" i="10"/>
  <c r="E16" i="10" s="1"/>
  <c r="J15" i="10"/>
  <c r="C15" i="10"/>
  <c r="E15" i="10" s="1"/>
  <c r="J14" i="10"/>
  <c r="C14" i="10"/>
  <c r="E14" i="10" s="1"/>
  <c r="J13" i="10"/>
  <c r="C13" i="10"/>
  <c r="E13" i="10" s="1"/>
  <c r="J12" i="10"/>
  <c r="C12" i="10"/>
  <c r="E12" i="10" s="1"/>
  <c r="J11" i="10"/>
  <c r="C11" i="10"/>
  <c r="E11" i="10" s="1"/>
  <c r="J10" i="10"/>
  <c r="C10" i="10"/>
  <c r="E10" i="10" s="1"/>
  <c r="J9" i="10"/>
  <c r="C9" i="10"/>
  <c r="E9" i="10" s="1"/>
  <c r="J8" i="10"/>
  <c r="C8" i="10"/>
  <c r="E8" i="10" s="1"/>
  <c r="J7" i="10"/>
  <c r="C7" i="10"/>
  <c r="E7" i="10" s="1"/>
  <c r="J6" i="10"/>
  <c r="C6" i="10"/>
  <c r="E6" i="10" s="1"/>
  <c r="J5" i="10"/>
  <c r="C5" i="10"/>
  <c r="E5" i="10" s="1"/>
  <c r="K69" i="8"/>
  <c r="L69" i="8" s="1"/>
  <c r="I69" i="8"/>
  <c r="C72" i="8" s="1"/>
  <c r="H69" i="8"/>
  <c r="G69" i="8"/>
  <c r="F69" i="8"/>
  <c r="D69" i="8"/>
  <c r="B72" i="8" s="1"/>
  <c r="J68" i="8"/>
  <c r="C68" i="8"/>
  <c r="E68" i="8" s="1"/>
  <c r="J67" i="8"/>
  <c r="C67" i="8"/>
  <c r="E67" i="8" s="1"/>
  <c r="J66" i="8"/>
  <c r="C66" i="8"/>
  <c r="E66" i="8" s="1"/>
  <c r="J65" i="8"/>
  <c r="C65" i="8"/>
  <c r="E65" i="8" s="1"/>
  <c r="J64" i="8"/>
  <c r="C64" i="8"/>
  <c r="E64" i="8" s="1"/>
  <c r="J63" i="8"/>
  <c r="C63" i="8"/>
  <c r="E63" i="8" s="1"/>
  <c r="J62" i="8"/>
  <c r="C62" i="8"/>
  <c r="E62" i="8" s="1"/>
  <c r="J61" i="8"/>
  <c r="C61" i="8"/>
  <c r="E61" i="8" s="1"/>
  <c r="J60" i="8"/>
  <c r="C60" i="8"/>
  <c r="E60" i="8" s="1"/>
  <c r="J59" i="8"/>
  <c r="E59" i="8"/>
  <c r="C59" i="8"/>
  <c r="J58" i="8"/>
  <c r="C58" i="8"/>
  <c r="E58" i="8" s="1"/>
  <c r="J57" i="8"/>
  <c r="C57" i="8"/>
  <c r="E57" i="8" s="1"/>
  <c r="J56" i="8"/>
  <c r="C56" i="8"/>
  <c r="E56" i="8" s="1"/>
  <c r="J55" i="8"/>
  <c r="C55" i="8"/>
  <c r="E55" i="8" s="1"/>
  <c r="J54" i="8"/>
  <c r="C54" i="8"/>
  <c r="E54" i="8" s="1"/>
  <c r="J53" i="8"/>
  <c r="C53" i="8"/>
  <c r="E53" i="8" s="1"/>
  <c r="J52" i="8"/>
  <c r="C52" i="8"/>
  <c r="E52" i="8" s="1"/>
  <c r="J51" i="8"/>
  <c r="C51" i="8"/>
  <c r="E51" i="8" s="1"/>
  <c r="J50" i="8"/>
  <c r="C50" i="8"/>
  <c r="E50" i="8" s="1"/>
  <c r="J49" i="8"/>
  <c r="C49" i="8"/>
  <c r="E49" i="8" s="1"/>
  <c r="J48" i="8"/>
  <c r="C48" i="8"/>
  <c r="E48" i="8" s="1"/>
  <c r="J47" i="8"/>
  <c r="E47" i="8"/>
  <c r="C47" i="8"/>
  <c r="J46" i="8"/>
  <c r="C46" i="8"/>
  <c r="E46" i="8" s="1"/>
  <c r="J45" i="8"/>
  <c r="C45" i="8"/>
  <c r="E45" i="8" s="1"/>
  <c r="J44" i="8"/>
  <c r="C44" i="8"/>
  <c r="E44" i="8" s="1"/>
  <c r="J43" i="8"/>
  <c r="C43" i="8"/>
  <c r="E43" i="8" s="1"/>
  <c r="J42" i="8"/>
  <c r="C42" i="8"/>
  <c r="E42" i="8" s="1"/>
  <c r="J41" i="8"/>
  <c r="C41" i="8"/>
  <c r="E41" i="8" s="1"/>
  <c r="J40" i="8"/>
  <c r="C40" i="8"/>
  <c r="E40" i="8" s="1"/>
  <c r="J39" i="8"/>
  <c r="C39" i="8"/>
  <c r="E39" i="8" s="1"/>
  <c r="J38" i="8"/>
  <c r="C38" i="8"/>
  <c r="E38" i="8" s="1"/>
  <c r="J37" i="8"/>
  <c r="C37" i="8"/>
  <c r="E37" i="8" s="1"/>
  <c r="J36" i="8"/>
  <c r="C36" i="8"/>
  <c r="E36" i="8" s="1"/>
  <c r="J35" i="8"/>
  <c r="E35" i="8"/>
  <c r="C35" i="8"/>
  <c r="J34" i="8"/>
  <c r="C34" i="8"/>
  <c r="E34" i="8" s="1"/>
  <c r="J33" i="8"/>
  <c r="C33" i="8"/>
  <c r="E33" i="8" s="1"/>
  <c r="J32" i="8"/>
  <c r="C32" i="8"/>
  <c r="E32" i="8" s="1"/>
  <c r="J31" i="8"/>
  <c r="C31" i="8"/>
  <c r="E31" i="8" s="1"/>
  <c r="J30" i="8"/>
  <c r="C30" i="8"/>
  <c r="E30" i="8" s="1"/>
  <c r="J29" i="8"/>
  <c r="C29" i="8"/>
  <c r="E29" i="8" s="1"/>
  <c r="J28" i="8"/>
  <c r="C28" i="8"/>
  <c r="E28" i="8" s="1"/>
  <c r="J27" i="8"/>
  <c r="C27" i="8"/>
  <c r="E27" i="8" s="1"/>
  <c r="J26" i="8"/>
  <c r="C26" i="8"/>
  <c r="E26" i="8" s="1"/>
  <c r="J25" i="8"/>
  <c r="C25" i="8"/>
  <c r="E25" i="8" s="1"/>
  <c r="J24" i="8"/>
  <c r="C24" i="8"/>
  <c r="E24" i="8" s="1"/>
  <c r="J23" i="8"/>
  <c r="C23" i="8"/>
  <c r="E23" i="8" s="1"/>
  <c r="J22" i="8"/>
  <c r="C22" i="8"/>
  <c r="E22" i="8" s="1"/>
  <c r="J21" i="8"/>
  <c r="C21" i="8"/>
  <c r="E21" i="8" s="1"/>
  <c r="J20" i="8"/>
  <c r="C20" i="8"/>
  <c r="E20" i="8" s="1"/>
  <c r="J19" i="8"/>
  <c r="E19" i="8"/>
  <c r="C19" i="8"/>
  <c r="J18" i="8"/>
  <c r="C18" i="8"/>
  <c r="E18" i="8" s="1"/>
  <c r="J17" i="8"/>
  <c r="C17" i="8"/>
  <c r="E17" i="8" s="1"/>
  <c r="J16" i="8"/>
  <c r="C16" i="8"/>
  <c r="E16" i="8" s="1"/>
  <c r="J15" i="8"/>
  <c r="C15" i="8"/>
  <c r="E15" i="8" s="1"/>
  <c r="J14" i="8"/>
  <c r="C14" i="8"/>
  <c r="E14" i="8" s="1"/>
  <c r="J13" i="8"/>
  <c r="C13" i="8"/>
  <c r="E13" i="8" s="1"/>
  <c r="J12" i="8"/>
  <c r="C12" i="8"/>
  <c r="E12" i="8" s="1"/>
  <c r="J11" i="8"/>
  <c r="C11" i="8"/>
  <c r="E11" i="8" s="1"/>
  <c r="J10" i="8"/>
  <c r="C10" i="8"/>
  <c r="E10" i="8" s="1"/>
  <c r="J9" i="8"/>
  <c r="C9" i="8"/>
  <c r="E9" i="8" s="1"/>
  <c r="J8" i="8"/>
  <c r="C8" i="8"/>
  <c r="E8" i="8" s="1"/>
  <c r="J7" i="8"/>
  <c r="E7" i="8"/>
  <c r="C7" i="8"/>
  <c r="J6" i="8"/>
  <c r="C6" i="8"/>
  <c r="E6" i="8" s="1"/>
  <c r="J5" i="8"/>
  <c r="C5" i="8"/>
  <c r="K48" i="5"/>
  <c r="L48" i="5" s="1"/>
  <c r="C51" i="5"/>
  <c r="H48" i="5"/>
  <c r="G48" i="5"/>
  <c r="F48" i="5"/>
  <c r="D48" i="5"/>
  <c r="A51" i="5" s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5" i="5"/>
  <c r="C101" i="1"/>
  <c r="B101" i="1"/>
  <c r="A101" i="1"/>
  <c r="J98" i="1"/>
  <c r="K98" i="1"/>
  <c r="L98" i="1" s="1"/>
  <c r="I98" i="1"/>
  <c r="H98" i="1"/>
  <c r="G98" i="1"/>
  <c r="F98" i="1"/>
  <c r="E98" i="1"/>
  <c r="D98" i="1"/>
  <c r="C98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5" i="1"/>
  <c r="C108" i="3"/>
  <c r="B108" i="3"/>
  <c r="A108" i="3"/>
  <c r="K105" i="3"/>
  <c r="L105" i="3" s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105" i="3" s="1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5" i="3"/>
  <c r="I105" i="3"/>
  <c r="H105" i="3"/>
  <c r="G105" i="3"/>
  <c r="C105" i="3"/>
  <c r="D105" i="3"/>
  <c r="E105" i="3"/>
  <c r="F10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5" i="3"/>
  <c r="C41" i="4"/>
  <c r="B41" i="4"/>
  <c r="A41" i="4"/>
  <c r="K38" i="4"/>
  <c r="L38" i="4" s="1"/>
  <c r="J38" i="4"/>
  <c r="I38" i="4"/>
  <c r="H38" i="4"/>
  <c r="G38" i="4"/>
  <c r="F38" i="4"/>
  <c r="E38" i="4"/>
  <c r="D38" i="4"/>
  <c r="C38" i="4"/>
  <c r="C60" i="7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5" i="4"/>
  <c r="L60" i="7"/>
  <c r="K60" i="7"/>
  <c r="B63" i="7"/>
  <c r="I60" i="7"/>
  <c r="C63" i="7" s="1"/>
  <c r="D60" i="7"/>
  <c r="A63" i="7" s="1"/>
  <c r="E6" i="7"/>
  <c r="E9" i="7"/>
  <c r="E11" i="7"/>
  <c r="E13" i="7"/>
  <c r="E20" i="7"/>
  <c r="E25" i="7"/>
  <c r="E30" i="7"/>
  <c r="E32" i="7"/>
  <c r="E36" i="7"/>
  <c r="E39" i="7"/>
  <c r="E50" i="7"/>
  <c r="E53" i="7"/>
  <c r="J5" i="7"/>
  <c r="J60" i="7" s="1"/>
  <c r="J6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H60" i="7"/>
  <c r="G60" i="7"/>
  <c r="F60" i="7"/>
  <c r="C59" i="7"/>
  <c r="E59" i="7" s="1"/>
  <c r="C58" i="7"/>
  <c r="E58" i="7" s="1"/>
  <c r="C57" i="7"/>
  <c r="E57" i="7" s="1"/>
  <c r="C56" i="7"/>
  <c r="E56" i="7" s="1"/>
  <c r="C55" i="7"/>
  <c r="E55" i="7" s="1"/>
  <c r="C54" i="7"/>
  <c r="E54" i="7" s="1"/>
  <c r="C52" i="7"/>
  <c r="E52" i="7" s="1"/>
  <c r="C51" i="7"/>
  <c r="E51" i="7" s="1"/>
  <c r="C49" i="7"/>
  <c r="E49" i="7" s="1"/>
  <c r="C48" i="7"/>
  <c r="E48" i="7" s="1"/>
  <c r="C47" i="7"/>
  <c r="E47" i="7" s="1"/>
  <c r="C46" i="7"/>
  <c r="E46" i="7" s="1"/>
  <c r="C45" i="7"/>
  <c r="E45" i="7" s="1"/>
  <c r="C44" i="7"/>
  <c r="E44" i="7" s="1"/>
  <c r="C43" i="7"/>
  <c r="E43" i="7" s="1"/>
  <c r="C42" i="7"/>
  <c r="E42" i="7" s="1"/>
  <c r="C41" i="7"/>
  <c r="E41" i="7" s="1"/>
  <c r="C40" i="7"/>
  <c r="E40" i="7" s="1"/>
  <c r="C38" i="7"/>
  <c r="E38" i="7" s="1"/>
  <c r="C37" i="7"/>
  <c r="E37" i="7" s="1"/>
  <c r="C35" i="7"/>
  <c r="E35" i="7" s="1"/>
  <c r="C34" i="7"/>
  <c r="E34" i="7" s="1"/>
  <c r="C33" i="7"/>
  <c r="E33" i="7" s="1"/>
  <c r="C31" i="7"/>
  <c r="E31" i="7" s="1"/>
  <c r="C29" i="7"/>
  <c r="E29" i="7" s="1"/>
  <c r="C28" i="7"/>
  <c r="E28" i="7" s="1"/>
  <c r="C27" i="7"/>
  <c r="E27" i="7" s="1"/>
  <c r="C26" i="7"/>
  <c r="E26" i="7" s="1"/>
  <c r="C24" i="7"/>
  <c r="E24" i="7" s="1"/>
  <c r="C23" i="7"/>
  <c r="E23" i="7" s="1"/>
  <c r="C22" i="7"/>
  <c r="E22" i="7" s="1"/>
  <c r="C21" i="7"/>
  <c r="E21" i="7" s="1"/>
  <c r="C19" i="7"/>
  <c r="E19" i="7" s="1"/>
  <c r="C18" i="7"/>
  <c r="E18" i="7" s="1"/>
  <c r="C17" i="7"/>
  <c r="E17" i="7" s="1"/>
  <c r="C16" i="7"/>
  <c r="E16" i="7" s="1"/>
  <c r="C15" i="7"/>
  <c r="E15" i="7" s="1"/>
  <c r="C14" i="7"/>
  <c r="E14" i="7" s="1"/>
  <c r="C12" i="7"/>
  <c r="E12" i="7" s="1"/>
  <c r="C10" i="7"/>
  <c r="E10" i="7" s="1"/>
  <c r="C8" i="7"/>
  <c r="E8" i="7" s="1"/>
  <c r="C7" i="7"/>
  <c r="E7" i="7" s="1"/>
  <c r="C5" i="7"/>
  <c r="E5" i="7" s="1"/>
  <c r="E60" i="7" s="1"/>
  <c r="C101" i="3"/>
  <c r="C47" i="5"/>
  <c r="E47" i="5" s="1"/>
  <c r="C46" i="5"/>
  <c r="E46" i="5" s="1"/>
  <c r="C45" i="5"/>
  <c r="E45" i="5" s="1"/>
  <c r="C44" i="5"/>
  <c r="E44" i="5" s="1"/>
  <c r="C43" i="5"/>
  <c r="E43" i="5" s="1"/>
  <c r="C42" i="5"/>
  <c r="E42" i="5" s="1"/>
  <c r="C41" i="5"/>
  <c r="E41" i="5" s="1"/>
  <c r="C40" i="5"/>
  <c r="E40" i="5" s="1"/>
  <c r="C39" i="5"/>
  <c r="E39" i="5" s="1"/>
  <c r="C38" i="5"/>
  <c r="E38" i="5" s="1"/>
  <c r="C37" i="5"/>
  <c r="E37" i="5" s="1"/>
  <c r="C36" i="5"/>
  <c r="E36" i="5" s="1"/>
  <c r="C35" i="5"/>
  <c r="E35" i="5" s="1"/>
  <c r="C34" i="5"/>
  <c r="E34" i="5" s="1"/>
  <c r="C33" i="5"/>
  <c r="E33" i="5" s="1"/>
  <c r="C32" i="5"/>
  <c r="E32" i="5" s="1"/>
  <c r="C31" i="5"/>
  <c r="E31" i="5" s="1"/>
  <c r="C30" i="5"/>
  <c r="E30" i="5" s="1"/>
  <c r="C29" i="5"/>
  <c r="E29" i="5" s="1"/>
  <c r="C28" i="5"/>
  <c r="E28" i="5" s="1"/>
  <c r="C27" i="5"/>
  <c r="E27" i="5" s="1"/>
  <c r="C26" i="5"/>
  <c r="E26" i="5" s="1"/>
  <c r="C25" i="5"/>
  <c r="E25" i="5" s="1"/>
  <c r="C24" i="5"/>
  <c r="E24" i="5" s="1"/>
  <c r="C23" i="5"/>
  <c r="E23" i="5" s="1"/>
  <c r="C22" i="5"/>
  <c r="E22" i="5" s="1"/>
  <c r="C21" i="5"/>
  <c r="E21" i="5" s="1"/>
  <c r="C20" i="5"/>
  <c r="E20" i="5" s="1"/>
  <c r="C19" i="5"/>
  <c r="E19" i="5" s="1"/>
  <c r="C18" i="5"/>
  <c r="E18" i="5" s="1"/>
  <c r="C17" i="5"/>
  <c r="E17" i="5" s="1"/>
  <c r="C16" i="5"/>
  <c r="E16" i="5" s="1"/>
  <c r="C15" i="5"/>
  <c r="E15" i="5" s="1"/>
  <c r="C14" i="5"/>
  <c r="E14" i="5" s="1"/>
  <c r="C13" i="5"/>
  <c r="E13" i="5" s="1"/>
  <c r="C12" i="5"/>
  <c r="E12" i="5" s="1"/>
  <c r="C11" i="5"/>
  <c r="E11" i="5" s="1"/>
  <c r="C10" i="5"/>
  <c r="E10" i="5" s="1"/>
  <c r="C9" i="5"/>
  <c r="E9" i="5" s="1"/>
  <c r="C8" i="5"/>
  <c r="E8" i="5" s="1"/>
  <c r="C7" i="5"/>
  <c r="E7" i="5" s="1"/>
  <c r="C6" i="5"/>
  <c r="E6" i="5" s="1"/>
  <c r="C5" i="5"/>
  <c r="C37" i="4"/>
  <c r="C35" i="4"/>
  <c r="C33" i="4"/>
  <c r="C32" i="4"/>
  <c r="C31" i="4"/>
  <c r="C30" i="4"/>
  <c r="C28" i="4"/>
  <c r="C26" i="4"/>
  <c r="C23" i="4"/>
  <c r="C22" i="4"/>
  <c r="C20" i="4"/>
  <c r="C19" i="4"/>
  <c r="C18" i="4"/>
  <c r="C17" i="4"/>
  <c r="C16" i="4"/>
  <c r="C15" i="4"/>
  <c r="C14" i="4"/>
  <c r="C11" i="4"/>
  <c r="C10" i="4"/>
  <c r="C7" i="4"/>
  <c r="C6" i="4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104" i="3"/>
  <c r="C103" i="3"/>
  <c r="C102" i="3"/>
  <c r="C100" i="3"/>
  <c r="C99" i="3"/>
  <c r="C98" i="3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5" i="1"/>
  <c r="N11" i="11" l="1"/>
  <c r="N11" i="10"/>
  <c r="N11" i="5"/>
  <c r="N11" i="3"/>
  <c r="E51" i="5"/>
  <c r="F51" i="5" s="1"/>
  <c r="C69" i="8"/>
  <c r="J69" i="8"/>
  <c r="A72" i="8"/>
  <c r="E5" i="8"/>
  <c r="J55" i="21"/>
  <c r="B58" i="21"/>
  <c r="E55" i="21"/>
  <c r="C55" i="21"/>
  <c r="B64" i="20"/>
  <c r="J61" i="20"/>
  <c r="E61" i="20"/>
  <c r="C61" i="20"/>
  <c r="C76" i="19"/>
  <c r="J76" i="19"/>
  <c r="B79" i="19"/>
  <c r="E5" i="19"/>
  <c r="E76" i="19" s="1"/>
  <c r="C65" i="18"/>
  <c r="J65" i="18"/>
  <c r="B68" i="18"/>
  <c r="E5" i="18"/>
  <c r="E65" i="18" s="1"/>
  <c r="B75" i="17"/>
  <c r="C72" i="17"/>
  <c r="J72" i="17"/>
  <c r="E72" i="17"/>
  <c r="A75" i="17"/>
  <c r="J45" i="16"/>
  <c r="E45" i="16"/>
  <c r="C45" i="16"/>
  <c r="B48" i="16"/>
  <c r="J64" i="15"/>
  <c r="C64" i="15"/>
  <c r="E5" i="15"/>
  <c r="E64" i="15" s="1"/>
  <c r="B67" i="15"/>
  <c r="J58" i="14"/>
  <c r="E58" i="14"/>
  <c r="C58" i="14"/>
  <c r="B61" i="14"/>
  <c r="A61" i="14"/>
  <c r="B86" i="13"/>
  <c r="E83" i="13"/>
  <c r="J83" i="13"/>
  <c r="C83" i="13"/>
  <c r="A86" i="13"/>
  <c r="J56" i="12"/>
  <c r="C56" i="12"/>
  <c r="E56" i="12"/>
  <c r="B59" i="12"/>
  <c r="A59" i="12"/>
  <c r="J103" i="11"/>
  <c r="B106" i="11"/>
  <c r="C103" i="11"/>
  <c r="E5" i="11"/>
  <c r="E103" i="11" s="1"/>
  <c r="A106" i="11"/>
  <c r="J60" i="10"/>
  <c r="E60" i="10"/>
  <c r="C60" i="10"/>
  <c r="B51" i="5"/>
  <c r="C48" i="5"/>
  <c r="J48" i="5"/>
  <c r="E69" i="8"/>
  <c r="E5" i="5"/>
  <c r="E48" i="5" s="1"/>
</calcChain>
</file>

<file path=xl/sharedStrings.xml><?xml version="1.0" encoding="utf-8"?>
<sst xmlns="http://schemas.openxmlformats.org/spreadsheetml/2006/main" count="2274" uniqueCount="75">
  <si>
    <t>Provenience</t>
  </si>
  <si>
    <t>Plocha</t>
  </si>
  <si>
    <t>Založena</t>
  </si>
  <si>
    <t>Mogilev-Podol</t>
  </si>
  <si>
    <t>Bolevec</t>
  </si>
  <si>
    <t>Poloha</t>
  </si>
  <si>
    <t>Pořadové číslo</t>
  </si>
  <si>
    <t>Tvar kmene 2003</t>
  </si>
  <si>
    <t>Tvar kmene 2021</t>
  </si>
  <si>
    <t>N</t>
  </si>
  <si>
    <t>Průměr kmene (cm) 2021</t>
  </si>
  <si>
    <t>Průměr kmene (cm) 2003</t>
  </si>
  <si>
    <t>Celková výška (m) 2021</t>
  </si>
  <si>
    <t>Výška nasazení koruny (m) 2021</t>
  </si>
  <si>
    <t>Obvod kmene (cm) 2003</t>
  </si>
  <si>
    <t>R</t>
  </si>
  <si>
    <t>S</t>
  </si>
  <si>
    <t>J</t>
  </si>
  <si>
    <t>V</t>
  </si>
  <si>
    <t>Vělsk</t>
  </si>
  <si>
    <t>K2</t>
  </si>
  <si>
    <t>Šebekino</t>
  </si>
  <si>
    <t>K3</t>
  </si>
  <si>
    <t>Luninec</t>
  </si>
  <si>
    <t>Jamaň</t>
  </si>
  <si>
    <t>Kruhová základna stromu (m2) 2021</t>
  </si>
  <si>
    <t>Kruhová základna stromu (m2) 2003</t>
  </si>
  <si>
    <t>RESUME</t>
  </si>
  <si>
    <t>Počet stromů 2003</t>
  </si>
  <si>
    <t>Počet stromů 2021</t>
  </si>
  <si>
    <t>Mortalita 1961-2003</t>
  </si>
  <si>
    <t>Mortalita 2003-2021</t>
  </si>
  <si>
    <t>Mortalita 1961-2021</t>
  </si>
  <si>
    <t>Průměrný průměr kmene (cm) 2003</t>
  </si>
  <si>
    <t>Průměrný průměr kmene (cm) 2021</t>
  </si>
  <si>
    <t>Průměrná celková výška (m) 2021</t>
  </si>
  <si>
    <t>Průměrná výška nasazení koruny (m) 2021</t>
  </si>
  <si>
    <t>Součet kruhových základen stromů (m2) 2003</t>
  </si>
  <si>
    <t>Součet kruhových základen stromů (m2) 2021</t>
  </si>
  <si>
    <t>Veličina</t>
  </si>
  <si>
    <t>Celková zásoba (m3) 2021</t>
  </si>
  <si>
    <t>Objem stojícího stromu (2021)</t>
  </si>
  <si>
    <t>Zásoba na ha (m3) 2021</t>
  </si>
  <si>
    <t>K10</t>
  </si>
  <si>
    <t>Belyniči</t>
  </si>
  <si>
    <t>K13</t>
  </si>
  <si>
    <t>Cimljansk</t>
  </si>
  <si>
    <t>K14</t>
  </si>
  <si>
    <t>Jaroslavl</t>
  </si>
  <si>
    <t>K15</t>
  </si>
  <si>
    <t>Borovljanka</t>
  </si>
  <si>
    <t>K16</t>
  </si>
  <si>
    <t>Tuma</t>
  </si>
  <si>
    <t>K19</t>
  </si>
  <si>
    <t>Vaš</t>
  </si>
  <si>
    <t>K20</t>
  </si>
  <si>
    <t>Dubno</t>
  </si>
  <si>
    <t>K22</t>
  </si>
  <si>
    <t>Počet chyb</t>
  </si>
  <si>
    <t>Chybovost (%)</t>
  </si>
  <si>
    <t>Lebjaže</t>
  </si>
  <si>
    <t>K26</t>
  </si>
  <si>
    <t>Moršansk</t>
  </si>
  <si>
    <t>K27</t>
  </si>
  <si>
    <t>Smeljan</t>
  </si>
  <si>
    <t>K31</t>
  </si>
  <si>
    <t>K1</t>
  </si>
  <si>
    <t>K8</t>
  </si>
  <si>
    <t>K9</t>
  </si>
  <si>
    <t>Ugāle</t>
  </si>
  <si>
    <t>Alexejevskaja</t>
  </si>
  <si>
    <t>K32</t>
  </si>
  <si>
    <t>Strugi Krasnye</t>
  </si>
  <si>
    <t>K33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</si>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</sst>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0" fillId="6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E748-164B-4AEB-98D0-D6F03B92ABF6}">
  <dimension ref="A1:N102"/>
  <sheetViews>
    <sheetView topLeftCell="A80" zoomScaleNormal="100" workbookViewId="0">
      <selection activeCell="E102" sqref="E102"/>
    </sheetView>
  </sheetViews>
  <sheetFormatPr defaultRowHeight="14.4" x14ac:dyDescent="0.3"/>
  <cols>
    <col min="1" max="12" width="14.77734375" customWidth="1"/>
    <col min="13" max="13" width="18" bestFit="1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3</v>
      </c>
      <c r="B2" s="1" t="s">
        <v>4</v>
      </c>
      <c r="C2" s="1" t="s">
        <v>66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</row>
    <row r="5" spans="1:14" x14ac:dyDescent="0.3">
      <c r="A5" s="9">
        <v>1</v>
      </c>
      <c r="B5" s="1">
        <v>77</v>
      </c>
      <c r="C5" s="6">
        <f>B5/3.14</f>
        <v>24.522292993630572</v>
      </c>
      <c r="D5" s="1" t="s">
        <v>9</v>
      </c>
      <c r="E5" s="7">
        <f t="shared" ref="E5:E68" si="0">3.14*C5^2/4*10^-4</f>
        <v>4.7205414012738853E-2</v>
      </c>
      <c r="F5" s="6">
        <v>31</v>
      </c>
      <c r="G5" s="6">
        <v>22</v>
      </c>
      <c r="H5" s="1">
        <v>6.6</v>
      </c>
      <c r="I5" s="1" t="s">
        <v>9</v>
      </c>
      <c r="J5" s="7">
        <f>3.14*F5^2/4*10^-4</f>
        <v>7.5438500000000006E-2</v>
      </c>
      <c r="K5" s="20">
        <v>0.66400000000000003</v>
      </c>
      <c r="M5" t="s">
        <v>9</v>
      </c>
      <c r="N5">
        <f>COUNTIF(I5:I97,"N")</f>
        <v>33</v>
      </c>
    </row>
    <row r="6" spans="1:14" x14ac:dyDescent="0.3">
      <c r="A6" s="9">
        <v>2</v>
      </c>
      <c r="B6" s="1">
        <v>20</v>
      </c>
      <c r="C6" s="6">
        <f t="shared" ref="C6:C69" si="1">B6/3.14</f>
        <v>6.3694267515923562</v>
      </c>
      <c r="D6" s="1" t="s">
        <v>9</v>
      </c>
      <c r="E6" s="7">
        <f t="shared" si="0"/>
        <v>3.1847133757961781E-3</v>
      </c>
      <c r="F6" s="6">
        <v>6</v>
      </c>
      <c r="G6" s="6">
        <v>5.5</v>
      </c>
      <c r="H6" s="1">
        <v>4.5</v>
      </c>
      <c r="I6" s="1" t="s">
        <v>15</v>
      </c>
      <c r="J6" s="7">
        <f t="shared" ref="J6:J69" si="2">3.14*F6^2/4*10^-4</f>
        <v>2.8260000000000004E-3</v>
      </c>
      <c r="K6" s="20">
        <v>-4.0000000000000001E-3</v>
      </c>
      <c r="M6" t="s">
        <v>15</v>
      </c>
      <c r="N6">
        <f>COUNTIF(I5:I97,"R")</f>
        <v>1</v>
      </c>
    </row>
    <row r="7" spans="1:14" x14ac:dyDescent="0.3">
      <c r="A7" s="9">
        <v>3</v>
      </c>
      <c r="B7" s="1">
        <v>82</v>
      </c>
      <c r="C7" s="6">
        <f t="shared" si="1"/>
        <v>26.114649681528661</v>
      </c>
      <c r="D7" s="1" t="s">
        <v>9</v>
      </c>
      <c r="E7" s="7">
        <f t="shared" si="0"/>
        <v>5.3535031847133763E-2</v>
      </c>
      <c r="F7" s="6">
        <v>36</v>
      </c>
      <c r="G7" s="6">
        <v>24.8</v>
      </c>
      <c r="H7" s="1">
        <v>18.399999999999999</v>
      </c>
      <c r="I7" s="1" t="s">
        <v>9</v>
      </c>
      <c r="J7" s="7">
        <f t="shared" si="2"/>
        <v>0.10173600000000001</v>
      </c>
      <c r="K7" s="20">
        <v>1.0189999999999999</v>
      </c>
      <c r="M7" t="s">
        <v>16</v>
      </c>
      <c r="N7">
        <f>COUNTIF(I5:I97,"S")</f>
        <v>6</v>
      </c>
    </row>
    <row r="8" spans="1:14" x14ac:dyDescent="0.3">
      <c r="A8" s="9">
        <v>4</v>
      </c>
      <c r="B8" s="1">
        <v>46</v>
      </c>
      <c r="C8" s="6">
        <f t="shared" si="1"/>
        <v>14.64968152866242</v>
      </c>
      <c r="D8" s="1" t="s">
        <v>9</v>
      </c>
      <c r="E8" s="7">
        <f t="shared" si="0"/>
        <v>1.6847133757961784E-2</v>
      </c>
      <c r="F8" s="6">
        <v>18.5</v>
      </c>
      <c r="G8" s="6">
        <v>15.8</v>
      </c>
      <c r="H8" s="1">
        <v>14</v>
      </c>
      <c r="I8" s="1" t="s">
        <v>16</v>
      </c>
      <c r="J8" s="7">
        <f t="shared" si="2"/>
        <v>2.6866625000000002E-2</v>
      </c>
      <c r="K8" s="20">
        <v>0.17899999999999999</v>
      </c>
      <c r="M8" t="s">
        <v>17</v>
      </c>
      <c r="N8">
        <f>COUNTIF(I5:I97,"J")</f>
        <v>15</v>
      </c>
    </row>
    <row r="9" spans="1:14" x14ac:dyDescent="0.3">
      <c r="A9" s="9">
        <v>5</v>
      </c>
      <c r="B9" s="1">
        <v>46</v>
      </c>
      <c r="C9" s="6">
        <f t="shared" si="1"/>
        <v>14.64968152866242</v>
      </c>
      <c r="D9" s="1" t="s">
        <v>9</v>
      </c>
      <c r="E9" s="7">
        <f t="shared" si="0"/>
        <v>1.6847133757961784E-2</v>
      </c>
      <c r="F9" s="6">
        <v>16.5</v>
      </c>
      <c r="G9" s="6">
        <v>19.600000000000001</v>
      </c>
      <c r="H9" s="1">
        <v>12</v>
      </c>
      <c r="I9" s="1" t="s">
        <v>9</v>
      </c>
      <c r="J9" s="7">
        <f t="shared" si="2"/>
        <v>2.1371625000000002E-2</v>
      </c>
      <c r="K9" s="20">
        <v>0.17499999999999999</v>
      </c>
      <c r="M9" t="s">
        <v>18</v>
      </c>
      <c r="N9">
        <f>COUNTIF(I5:I97,"V")</f>
        <v>1</v>
      </c>
    </row>
    <row r="10" spans="1:14" x14ac:dyDescent="0.3">
      <c r="A10" s="9">
        <v>6</v>
      </c>
      <c r="B10" s="1">
        <v>17</v>
      </c>
      <c r="C10" s="6">
        <f t="shared" si="1"/>
        <v>5.4140127388535033</v>
      </c>
      <c r="D10" s="1" t="s">
        <v>17</v>
      </c>
      <c r="E10" s="7">
        <f t="shared" si="0"/>
        <v>2.3009554140127394E-3</v>
      </c>
      <c r="F10" s="6"/>
      <c r="G10" s="6"/>
      <c r="H10" s="1"/>
      <c r="I10" s="1"/>
      <c r="J10" s="7">
        <f t="shared" si="2"/>
        <v>0</v>
      </c>
      <c r="K10" s="20"/>
    </row>
    <row r="11" spans="1:14" x14ac:dyDescent="0.3">
      <c r="A11" s="9">
        <v>7</v>
      </c>
      <c r="B11" s="1">
        <v>22</v>
      </c>
      <c r="C11" s="6">
        <f t="shared" si="1"/>
        <v>7.0063694267515917</v>
      </c>
      <c r="D11" s="1" t="s">
        <v>17</v>
      </c>
      <c r="E11" s="7">
        <f t="shared" si="0"/>
        <v>3.8535031847133755E-3</v>
      </c>
      <c r="F11" s="6"/>
      <c r="G11" s="6"/>
      <c r="H11" s="1"/>
      <c r="I11" s="1"/>
      <c r="J11" s="7">
        <f t="shared" si="2"/>
        <v>0</v>
      </c>
      <c r="K11" s="20"/>
      <c r="M11" t="s">
        <v>74</v>
      </c>
      <c r="N11">
        <f>SUM(N5:N9)</f>
        <v>56</v>
      </c>
    </row>
    <row r="12" spans="1:14" x14ac:dyDescent="0.3">
      <c r="A12" s="9">
        <v>8</v>
      </c>
      <c r="B12" s="1">
        <v>96</v>
      </c>
      <c r="C12" s="6">
        <f t="shared" si="1"/>
        <v>30.573248407643312</v>
      </c>
      <c r="D12" s="1" t="s">
        <v>16</v>
      </c>
      <c r="E12" s="7">
        <f t="shared" si="0"/>
        <v>7.3375796178343958E-2</v>
      </c>
      <c r="F12" s="6">
        <v>35.5</v>
      </c>
      <c r="G12" s="6">
        <v>21.2</v>
      </c>
      <c r="H12" s="1">
        <v>15.4</v>
      </c>
      <c r="I12" s="1" t="s">
        <v>9</v>
      </c>
      <c r="J12" s="7">
        <f t="shared" si="2"/>
        <v>9.8929625000000007E-2</v>
      </c>
      <c r="K12" s="20">
        <v>0.85899999999999999</v>
      </c>
    </row>
    <row r="13" spans="1:14" x14ac:dyDescent="0.3">
      <c r="A13" s="9">
        <v>9</v>
      </c>
      <c r="B13" s="1">
        <v>84</v>
      </c>
      <c r="C13" s="6">
        <f t="shared" si="1"/>
        <v>26.751592356687897</v>
      </c>
      <c r="D13" s="1" t="s">
        <v>9</v>
      </c>
      <c r="E13" s="7">
        <f t="shared" si="0"/>
        <v>5.6178343949044592E-2</v>
      </c>
      <c r="F13" s="6"/>
      <c r="G13" s="6"/>
      <c r="H13" s="1"/>
      <c r="I13" s="1"/>
      <c r="J13" s="7">
        <f t="shared" si="2"/>
        <v>0</v>
      </c>
      <c r="K13" s="20"/>
    </row>
    <row r="14" spans="1:14" x14ac:dyDescent="0.3">
      <c r="A14" s="9">
        <v>10</v>
      </c>
      <c r="B14" s="1">
        <v>50</v>
      </c>
      <c r="C14" s="6">
        <f t="shared" si="1"/>
        <v>15.923566878980891</v>
      </c>
      <c r="D14" s="1" t="s">
        <v>9</v>
      </c>
      <c r="E14" s="7">
        <f t="shared" si="0"/>
        <v>1.9904458598726114E-2</v>
      </c>
      <c r="F14" s="6">
        <v>20.5</v>
      </c>
      <c r="G14" s="6">
        <v>11.2</v>
      </c>
      <c r="H14" s="1">
        <v>6</v>
      </c>
      <c r="I14" s="1" t="s">
        <v>9</v>
      </c>
      <c r="J14" s="7">
        <f t="shared" si="2"/>
        <v>3.2989625000000002E-2</v>
      </c>
      <c r="K14" s="20">
        <v>0.153</v>
      </c>
    </row>
    <row r="15" spans="1:14" x14ac:dyDescent="0.3">
      <c r="A15" s="9">
        <v>11</v>
      </c>
      <c r="B15" s="1">
        <v>38</v>
      </c>
      <c r="C15" s="6">
        <f t="shared" si="1"/>
        <v>12.101910828025478</v>
      </c>
      <c r="D15" s="1" t="s">
        <v>16</v>
      </c>
      <c r="E15" s="7">
        <f t="shared" si="0"/>
        <v>1.1496815286624206E-2</v>
      </c>
      <c r="F15" s="6">
        <v>13.5</v>
      </c>
      <c r="G15" s="6">
        <v>15.1</v>
      </c>
      <c r="H15" s="1">
        <v>8.4</v>
      </c>
      <c r="I15" s="1" t="s">
        <v>16</v>
      </c>
      <c r="J15" s="7">
        <f t="shared" si="2"/>
        <v>1.4306625E-2</v>
      </c>
      <c r="K15" s="20">
        <v>8.5999999999999993E-2</v>
      </c>
    </row>
    <row r="16" spans="1:14" x14ac:dyDescent="0.3">
      <c r="A16" s="9">
        <v>12</v>
      </c>
      <c r="B16" s="1">
        <v>13</v>
      </c>
      <c r="C16" s="6">
        <f t="shared" si="1"/>
        <v>4.1401273885350314</v>
      </c>
      <c r="D16" s="1" t="s">
        <v>17</v>
      </c>
      <c r="E16" s="7">
        <f t="shared" si="0"/>
        <v>1.3455414012738852E-3</v>
      </c>
      <c r="F16" s="6"/>
      <c r="G16" s="6"/>
      <c r="H16" s="1"/>
      <c r="I16" s="1"/>
      <c r="J16" s="7">
        <f t="shared" si="2"/>
        <v>0</v>
      </c>
      <c r="K16" s="20"/>
    </row>
    <row r="17" spans="1:11" x14ac:dyDescent="0.3">
      <c r="A17" s="9">
        <v>13</v>
      </c>
      <c r="B17" s="1">
        <v>31</v>
      </c>
      <c r="C17" s="6">
        <f t="shared" si="1"/>
        <v>9.872611464968152</v>
      </c>
      <c r="D17" s="6" t="s">
        <v>9</v>
      </c>
      <c r="E17" s="7">
        <f t="shared" si="0"/>
        <v>7.6512738853503183E-3</v>
      </c>
      <c r="F17" s="6">
        <v>10.5</v>
      </c>
      <c r="G17" s="6">
        <v>15.7</v>
      </c>
      <c r="H17" s="1">
        <v>8.6999999999999993</v>
      </c>
      <c r="I17" s="1" t="s">
        <v>16</v>
      </c>
      <c r="J17" s="7">
        <f t="shared" si="2"/>
        <v>8.6546250000000009E-3</v>
      </c>
      <c r="K17" s="20">
        <v>4.9000000000000002E-2</v>
      </c>
    </row>
    <row r="18" spans="1:11" x14ac:dyDescent="0.3">
      <c r="A18" s="9">
        <v>14</v>
      </c>
      <c r="B18" s="1">
        <v>28</v>
      </c>
      <c r="C18" s="6">
        <f t="shared" si="1"/>
        <v>8.9171974522292992</v>
      </c>
      <c r="D18" s="6" t="s">
        <v>9</v>
      </c>
      <c r="E18" s="7">
        <f t="shared" si="0"/>
        <v>6.2420382165605092E-3</v>
      </c>
      <c r="F18" s="6"/>
      <c r="G18" s="6"/>
      <c r="H18" s="1"/>
      <c r="I18" s="1"/>
      <c r="J18" s="7">
        <f t="shared" si="2"/>
        <v>0</v>
      </c>
      <c r="K18" s="20"/>
    </row>
    <row r="19" spans="1:11" x14ac:dyDescent="0.3">
      <c r="A19" s="9">
        <v>15</v>
      </c>
      <c r="B19" s="1">
        <v>45</v>
      </c>
      <c r="C19" s="6">
        <f t="shared" si="1"/>
        <v>14.331210191082802</v>
      </c>
      <c r="D19" s="6" t="s">
        <v>9</v>
      </c>
      <c r="E19" s="7">
        <f t="shared" si="0"/>
        <v>1.6122611464968153E-2</v>
      </c>
      <c r="F19" s="6">
        <v>15.5</v>
      </c>
      <c r="G19" s="6">
        <v>19.899999999999999</v>
      </c>
      <c r="H19" s="1">
        <v>11.5</v>
      </c>
      <c r="I19" s="1" t="s">
        <v>9</v>
      </c>
      <c r="J19" s="7">
        <f t="shared" si="2"/>
        <v>1.8859625000000001E-2</v>
      </c>
      <c r="K19" s="20">
        <v>0.153</v>
      </c>
    </row>
    <row r="20" spans="1:11" x14ac:dyDescent="0.3">
      <c r="A20" s="9">
        <v>16</v>
      </c>
      <c r="B20" s="1">
        <v>73</v>
      </c>
      <c r="C20" s="6">
        <f t="shared" si="1"/>
        <v>23.248407643312103</v>
      </c>
      <c r="D20" s="6" t="s">
        <v>9</v>
      </c>
      <c r="E20" s="7">
        <f t="shared" si="0"/>
        <v>4.2428343949044586E-2</v>
      </c>
      <c r="F20" s="6">
        <v>29</v>
      </c>
      <c r="G20" s="6">
        <v>25.6</v>
      </c>
      <c r="H20" s="1">
        <v>16.899999999999999</v>
      </c>
      <c r="I20" s="1" t="s">
        <v>9</v>
      </c>
      <c r="J20" s="7">
        <f t="shared" si="2"/>
        <v>6.6018500000000008E-2</v>
      </c>
      <c r="K20" s="20">
        <v>0.68200000000000005</v>
      </c>
    </row>
    <row r="21" spans="1:11" x14ac:dyDescent="0.3">
      <c r="A21" s="9">
        <v>17</v>
      </c>
      <c r="B21" s="1">
        <v>46</v>
      </c>
      <c r="C21" s="6">
        <f t="shared" si="1"/>
        <v>14.64968152866242</v>
      </c>
      <c r="D21" s="6" t="s">
        <v>9</v>
      </c>
      <c r="E21" s="7">
        <f t="shared" si="0"/>
        <v>1.6847133757961784E-2</v>
      </c>
      <c r="F21" s="6">
        <v>16.5</v>
      </c>
      <c r="G21" s="6">
        <v>26.3</v>
      </c>
      <c r="H21" s="1">
        <v>19.5</v>
      </c>
      <c r="I21" s="1" t="s">
        <v>17</v>
      </c>
      <c r="J21" s="7">
        <f t="shared" si="2"/>
        <v>2.1371625000000002E-2</v>
      </c>
      <c r="K21" s="20">
        <v>0.22500000000000001</v>
      </c>
    </row>
    <row r="22" spans="1:11" x14ac:dyDescent="0.3">
      <c r="A22" s="9">
        <v>18</v>
      </c>
      <c r="B22" s="1">
        <v>28</v>
      </c>
      <c r="C22" s="6">
        <f t="shared" si="1"/>
        <v>8.9171974522292992</v>
      </c>
      <c r="D22" s="6" t="s">
        <v>9</v>
      </c>
      <c r="E22" s="7">
        <f t="shared" si="0"/>
        <v>6.2420382165605092E-3</v>
      </c>
      <c r="F22" s="6"/>
      <c r="G22" s="6"/>
      <c r="H22" s="1"/>
      <c r="I22" s="1"/>
      <c r="J22" s="7">
        <f t="shared" si="2"/>
        <v>0</v>
      </c>
      <c r="K22" s="20"/>
    </row>
    <row r="23" spans="1:11" x14ac:dyDescent="0.3">
      <c r="A23" s="9">
        <v>19</v>
      </c>
      <c r="B23" s="1">
        <v>42</v>
      </c>
      <c r="C23" s="6">
        <f t="shared" si="1"/>
        <v>13.375796178343949</v>
      </c>
      <c r="D23" s="6" t="s">
        <v>16</v>
      </c>
      <c r="E23" s="7">
        <f t="shared" si="0"/>
        <v>1.4044585987261148E-2</v>
      </c>
      <c r="F23" s="6"/>
      <c r="G23" s="6"/>
      <c r="H23" s="1"/>
      <c r="I23" s="1"/>
      <c r="J23" s="7">
        <f t="shared" si="2"/>
        <v>0</v>
      </c>
      <c r="K23" s="20"/>
    </row>
    <row r="24" spans="1:11" x14ac:dyDescent="0.3">
      <c r="A24" s="9">
        <v>20</v>
      </c>
      <c r="B24" s="1">
        <v>34</v>
      </c>
      <c r="C24" s="6">
        <f t="shared" si="1"/>
        <v>10.828025477707007</v>
      </c>
      <c r="D24" s="6" t="s">
        <v>17</v>
      </c>
      <c r="E24" s="7">
        <f t="shared" si="0"/>
        <v>9.2038216560509575E-3</v>
      </c>
      <c r="F24" s="6"/>
      <c r="G24" s="6"/>
      <c r="H24" s="1"/>
      <c r="I24" s="1"/>
      <c r="J24" s="7">
        <f t="shared" si="2"/>
        <v>0</v>
      </c>
      <c r="K24" s="20"/>
    </row>
    <row r="25" spans="1:11" x14ac:dyDescent="0.3">
      <c r="A25" s="9">
        <v>21</v>
      </c>
      <c r="B25" s="1">
        <v>46</v>
      </c>
      <c r="C25" s="6">
        <f t="shared" si="1"/>
        <v>14.64968152866242</v>
      </c>
      <c r="D25" s="6" t="s">
        <v>16</v>
      </c>
      <c r="E25" s="7">
        <f t="shared" si="0"/>
        <v>1.6847133757961784E-2</v>
      </c>
      <c r="F25" s="6">
        <v>13</v>
      </c>
      <c r="G25" s="6">
        <v>10.199999999999999</v>
      </c>
      <c r="H25" s="1">
        <v>6.2</v>
      </c>
      <c r="I25" s="1" t="s">
        <v>9</v>
      </c>
      <c r="J25" s="7">
        <f t="shared" si="2"/>
        <v>1.3266500000000001E-2</v>
      </c>
      <c r="K25" s="20">
        <v>0.05</v>
      </c>
    </row>
    <row r="26" spans="1:11" x14ac:dyDescent="0.3">
      <c r="A26" s="9">
        <v>22</v>
      </c>
      <c r="B26" s="1">
        <v>67</v>
      </c>
      <c r="C26" s="6">
        <f t="shared" si="1"/>
        <v>21.337579617834393</v>
      </c>
      <c r="D26" s="6" t="s">
        <v>16</v>
      </c>
      <c r="E26" s="7">
        <f t="shared" si="0"/>
        <v>3.5740445859872606E-2</v>
      </c>
      <c r="F26" s="6">
        <v>26</v>
      </c>
      <c r="G26" s="6">
        <v>18</v>
      </c>
      <c r="H26" s="1">
        <v>15.5</v>
      </c>
      <c r="I26" s="1" t="s">
        <v>16</v>
      </c>
      <c r="J26" s="7">
        <f t="shared" si="2"/>
        <v>5.3066000000000002E-2</v>
      </c>
      <c r="K26" s="20">
        <v>0.38200000000000001</v>
      </c>
    </row>
    <row r="27" spans="1:11" x14ac:dyDescent="0.3">
      <c r="A27" s="9">
        <v>23</v>
      </c>
      <c r="B27" s="1">
        <v>26</v>
      </c>
      <c r="C27" s="6">
        <f t="shared" si="1"/>
        <v>8.2802547770700627</v>
      </c>
      <c r="D27" s="6" t="s">
        <v>17</v>
      </c>
      <c r="E27" s="7">
        <f t="shared" si="0"/>
        <v>5.3821656050955409E-3</v>
      </c>
      <c r="F27" s="6"/>
      <c r="G27" s="6"/>
      <c r="H27" s="1"/>
      <c r="I27" s="1"/>
      <c r="J27" s="7">
        <f t="shared" si="2"/>
        <v>0</v>
      </c>
      <c r="K27" s="20"/>
    </row>
    <row r="28" spans="1:11" x14ac:dyDescent="0.3">
      <c r="A28" s="9">
        <v>24</v>
      </c>
      <c r="B28" s="1">
        <v>54</v>
      </c>
      <c r="C28" s="6">
        <f t="shared" si="1"/>
        <v>17.197452229299362</v>
      </c>
      <c r="D28" s="1" t="s">
        <v>16</v>
      </c>
      <c r="E28" s="7">
        <f t="shared" si="0"/>
        <v>2.3216560509554139E-2</v>
      </c>
      <c r="F28" s="6">
        <v>20.5</v>
      </c>
      <c r="G28" s="6">
        <v>24.6</v>
      </c>
      <c r="H28" s="1">
        <v>17.8</v>
      </c>
      <c r="I28" s="1" t="s">
        <v>17</v>
      </c>
      <c r="J28" s="7">
        <f t="shared" si="2"/>
        <v>3.2989625000000002E-2</v>
      </c>
      <c r="K28" s="20">
        <v>0.33900000000000002</v>
      </c>
    </row>
    <row r="29" spans="1:11" x14ac:dyDescent="0.3">
      <c r="A29" s="9">
        <v>25</v>
      </c>
      <c r="B29" s="1">
        <v>49</v>
      </c>
      <c r="C29" s="6">
        <f t="shared" si="1"/>
        <v>15.605095541401273</v>
      </c>
      <c r="D29" s="1" t="s">
        <v>9</v>
      </c>
      <c r="E29" s="7">
        <f t="shared" si="0"/>
        <v>1.911624203821656E-2</v>
      </c>
      <c r="F29" s="6">
        <v>17</v>
      </c>
      <c r="G29" s="6">
        <v>20.399999999999999</v>
      </c>
      <c r="H29" s="1">
        <v>11.5</v>
      </c>
      <c r="I29" s="1" t="s">
        <v>17</v>
      </c>
      <c r="J29" s="7">
        <f t="shared" si="2"/>
        <v>2.2686500000000002E-2</v>
      </c>
      <c r="K29" s="20">
        <v>0.17499999999999999</v>
      </c>
    </row>
    <row r="30" spans="1:11" x14ac:dyDescent="0.3">
      <c r="A30" s="9">
        <v>26</v>
      </c>
      <c r="B30" s="1">
        <v>53</v>
      </c>
      <c r="C30" s="6">
        <f t="shared" si="1"/>
        <v>16.878980891719745</v>
      </c>
      <c r="D30" s="1" t="s">
        <v>9</v>
      </c>
      <c r="E30" s="7">
        <f t="shared" si="0"/>
        <v>2.2364649681528664E-2</v>
      </c>
      <c r="F30" s="6">
        <v>19</v>
      </c>
      <c r="G30" s="6">
        <v>25.4</v>
      </c>
      <c r="H30" s="1">
        <v>20.6</v>
      </c>
      <c r="I30" s="1" t="s">
        <v>9</v>
      </c>
      <c r="J30" s="7">
        <f t="shared" si="2"/>
        <v>2.8338499999999999E-2</v>
      </c>
      <c r="K30" s="20">
        <v>0.27500000000000002</v>
      </c>
    </row>
    <row r="31" spans="1:11" x14ac:dyDescent="0.3">
      <c r="A31" s="9">
        <v>27</v>
      </c>
      <c r="B31" s="1">
        <v>29</v>
      </c>
      <c r="C31" s="6">
        <f t="shared" si="1"/>
        <v>9.2356687898089174</v>
      </c>
      <c r="D31" s="1" t="s">
        <v>9</v>
      </c>
      <c r="E31" s="7">
        <f t="shared" si="0"/>
        <v>6.6958598726114659E-3</v>
      </c>
      <c r="F31" s="6"/>
      <c r="G31" s="6"/>
      <c r="H31" s="1"/>
      <c r="I31" s="1"/>
      <c r="J31" s="7">
        <f t="shared" si="2"/>
        <v>0</v>
      </c>
      <c r="K31" s="20"/>
    </row>
    <row r="32" spans="1:11" x14ac:dyDescent="0.3">
      <c r="A32" s="9">
        <v>28</v>
      </c>
      <c r="B32" s="1">
        <v>33</v>
      </c>
      <c r="C32" s="6">
        <f t="shared" si="1"/>
        <v>10.509554140127388</v>
      </c>
      <c r="D32" s="1" t="s">
        <v>17</v>
      </c>
      <c r="E32" s="7">
        <f t="shared" si="0"/>
        <v>8.6703821656050964E-3</v>
      </c>
      <c r="F32" s="6"/>
      <c r="G32" s="6"/>
      <c r="H32" s="1"/>
      <c r="I32" s="1"/>
      <c r="J32" s="7">
        <f t="shared" si="2"/>
        <v>0</v>
      </c>
      <c r="K32" s="20"/>
    </row>
    <row r="33" spans="1:11" x14ac:dyDescent="0.3">
      <c r="A33" s="9">
        <v>29</v>
      </c>
      <c r="B33" s="1">
        <v>84</v>
      </c>
      <c r="C33" s="6">
        <f t="shared" si="1"/>
        <v>26.751592356687897</v>
      </c>
      <c r="D33" s="1" t="s">
        <v>9</v>
      </c>
      <c r="E33" s="7">
        <f t="shared" si="0"/>
        <v>5.6178343949044592E-2</v>
      </c>
      <c r="F33" s="6">
        <v>35.5</v>
      </c>
      <c r="G33" s="6">
        <v>19.8</v>
      </c>
      <c r="H33" s="1">
        <v>8.6</v>
      </c>
      <c r="I33" s="1" t="s">
        <v>9</v>
      </c>
      <c r="J33" s="7">
        <f t="shared" si="2"/>
        <v>9.8929625000000007E-2</v>
      </c>
      <c r="K33" s="20">
        <v>0.81899999999999995</v>
      </c>
    </row>
    <row r="34" spans="1:11" x14ac:dyDescent="0.3">
      <c r="A34" s="9">
        <v>30</v>
      </c>
      <c r="B34" s="1">
        <v>40</v>
      </c>
      <c r="C34" s="6">
        <f t="shared" si="1"/>
        <v>12.738853503184712</v>
      </c>
      <c r="D34" s="1" t="s">
        <v>9</v>
      </c>
      <c r="E34" s="7">
        <f t="shared" si="0"/>
        <v>1.2738853503184712E-2</v>
      </c>
      <c r="F34" s="6">
        <v>12</v>
      </c>
      <c r="G34" s="6">
        <v>18.7</v>
      </c>
      <c r="H34" s="1">
        <v>12.2</v>
      </c>
      <c r="I34" s="1" t="s">
        <v>9</v>
      </c>
      <c r="J34" s="7">
        <f t="shared" si="2"/>
        <v>1.1304000000000002E-2</v>
      </c>
      <c r="K34" s="20">
        <v>7.2999999999999995E-2</v>
      </c>
    </row>
    <row r="35" spans="1:11" x14ac:dyDescent="0.3">
      <c r="A35" s="9">
        <v>31</v>
      </c>
      <c r="B35" s="1">
        <v>48</v>
      </c>
      <c r="C35" s="6">
        <f t="shared" si="1"/>
        <v>15.286624203821656</v>
      </c>
      <c r="D35" s="1" t="s">
        <v>9</v>
      </c>
      <c r="E35" s="7">
        <f t="shared" si="0"/>
        <v>1.8343949044585989E-2</v>
      </c>
      <c r="F35" s="6">
        <v>15</v>
      </c>
      <c r="G35" s="6">
        <v>21.4</v>
      </c>
      <c r="H35" s="1">
        <v>15.7</v>
      </c>
      <c r="I35" s="1" t="s">
        <v>17</v>
      </c>
      <c r="J35" s="7">
        <f t="shared" si="2"/>
        <v>1.7662500000000001E-2</v>
      </c>
      <c r="K35" s="20">
        <v>0.13900000000000001</v>
      </c>
    </row>
    <row r="36" spans="1:11" x14ac:dyDescent="0.3">
      <c r="A36" s="9">
        <v>32</v>
      </c>
      <c r="B36" s="1">
        <v>37</v>
      </c>
      <c r="C36" s="6">
        <f t="shared" si="1"/>
        <v>11.783439490445859</v>
      </c>
      <c r="D36" s="1" t="s">
        <v>16</v>
      </c>
      <c r="E36" s="7">
        <f t="shared" si="0"/>
        <v>1.0899681528662422E-2</v>
      </c>
      <c r="F36" s="6"/>
      <c r="G36" s="6"/>
      <c r="H36" s="1"/>
      <c r="I36" s="1"/>
      <c r="J36" s="7">
        <f t="shared" si="2"/>
        <v>0</v>
      </c>
      <c r="K36" s="20"/>
    </row>
    <row r="37" spans="1:11" x14ac:dyDescent="0.3">
      <c r="A37" s="9">
        <v>33</v>
      </c>
      <c r="B37" s="1">
        <v>46</v>
      </c>
      <c r="C37" s="6">
        <f t="shared" si="1"/>
        <v>14.64968152866242</v>
      </c>
      <c r="D37" s="1" t="s">
        <v>16</v>
      </c>
      <c r="E37" s="7">
        <f t="shared" si="0"/>
        <v>1.6847133757961784E-2</v>
      </c>
      <c r="F37" s="6">
        <v>13.5</v>
      </c>
      <c r="G37" s="6">
        <v>20.5</v>
      </c>
      <c r="H37" s="1">
        <v>14.7</v>
      </c>
      <c r="I37" s="1" t="s">
        <v>17</v>
      </c>
      <c r="J37" s="7">
        <f t="shared" si="2"/>
        <v>1.4306625E-2</v>
      </c>
      <c r="K37" s="20">
        <v>0.11799999999999999</v>
      </c>
    </row>
    <row r="38" spans="1:11" x14ac:dyDescent="0.3">
      <c r="A38" s="9">
        <v>34</v>
      </c>
      <c r="B38" s="1">
        <v>37</v>
      </c>
      <c r="C38" s="6">
        <f t="shared" si="1"/>
        <v>11.783439490445859</v>
      </c>
      <c r="D38" s="1" t="s">
        <v>9</v>
      </c>
      <c r="E38" s="7">
        <f t="shared" si="0"/>
        <v>1.0899681528662422E-2</v>
      </c>
      <c r="F38" s="6">
        <v>12</v>
      </c>
      <c r="G38" s="6">
        <v>20.7</v>
      </c>
      <c r="H38" s="1">
        <v>11.9</v>
      </c>
      <c r="I38" s="1" t="s">
        <v>9</v>
      </c>
      <c r="J38" s="7">
        <f t="shared" si="2"/>
        <v>1.1304000000000002E-2</v>
      </c>
      <c r="K38" s="20">
        <v>0.08</v>
      </c>
    </row>
    <row r="39" spans="1:11" x14ac:dyDescent="0.3">
      <c r="A39" s="9">
        <v>35</v>
      </c>
      <c r="B39" s="1">
        <v>24</v>
      </c>
      <c r="C39" s="6">
        <f t="shared" si="1"/>
        <v>7.6433121019108281</v>
      </c>
      <c r="D39" s="1" t="s">
        <v>17</v>
      </c>
      <c r="E39" s="7">
        <f t="shared" si="0"/>
        <v>4.5859872611464974E-3</v>
      </c>
      <c r="F39" s="6"/>
      <c r="G39" s="6"/>
      <c r="H39" s="1"/>
      <c r="I39" s="1"/>
      <c r="J39" s="7">
        <f t="shared" si="2"/>
        <v>0</v>
      </c>
      <c r="K39" s="20"/>
    </row>
    <row r="40" spans="1:11" x14ac:dyDescent="0.3">
      <c r="A40" s="9">
        <v>36</v>
      </c>
      <c r="B40" s="1">
        <v>43</v>
      </c>
      <c r="C40" s="6">
        <f t="shared" si="1"/>
        <v>13.694267515923567</v>
      </c>
      <c r="D40" s="1" t="s">
        <v>17</v>
      </c>
      <c r="E40" s="7">
        <f t="shared" si="0"/>
        <v>1.4721337579617836E-2</v>
      </c>
      <c r="F40" s="6"/>
      <c r="G40" s="6"/>
      <c r="H40" s="1"/>
      <c r="I40" s="1"/>
      <c r="J40" s="7">
        <f t="shared" si="2"/>
        <v>0</v>
      </c>
      <c r="K40" s="20"/>
    </row>
    <row r="41" spans="1:11" x14ac:dyDescent="0.3">
      <c r="A41" s="9">
        <v>37</v>
      </c>
      <c r="B41" s="1">
        <v>45</v>
      </c>
      <c r="C41" s="6">
        <f t="shared" si="1"/>
        <v>14.331210191082802</v>
      </c>
      <c r="D41" s="1" t="s">
        <v>9</v>
      </c>
      <c r="E41" s="7">
        <f t="shared" si="0"/>
        <v>1.6122611464968153E-2</v>
      </c>
      <c r="F41" s="6"/>
      <c r="G41" s="6"/>
      <c r="H41" s="1"/>
      <c r="I41" s="1"/>
      <c r="J41" s="7">
        <f t="shared" si="2"/>
        <v>0</v>
      </c>
      <c r="K41" s="20"/>
    </row>
    <row r="42" spans="1:11" x14ac:dyDescent="0.3">
      <c r="A42" s="9">
        <v>38</v>
      </c>
      <c r="B42" s="1">
        <v>49</v>
      </c>
      <c r="C42" s="6">
        <f t="shared" si="1"/>
        <v>15.605095541401273</v>
      </c>
      <c r="D42" s="1" t="s">
        <v>9</v>
      </c>
      <c r="E42" s="7">
        <f t="shared" si="0"/>
        <v>1.911624203821656E-2</v>
      </c>
      <c r="F42" s="6">
        <v>17</v>
      </c>
      <c r="G42" s="6">
        <v>15.8</v>
      </c>
      <c r="H42" s="1">
        <v>7.8</v>
      </c>
      <c r="I42" s="1" t="s">
        <v>9</v>
      </c>
      <c r="J42" s="7">
        <f t="shared" si="2"/>
        <v>2.2686500000000002E-2</v>
      </c>
      <c r="K42" s="20">
        <v>0.14099999999999999</v>
      </c>
    </row>
    <row r="43" spans="1:11" x14ac:dyDescent="0.3">
      <c r="A43" s="9">
        <v>39</v>
      </c>
      <c r="B43" s="1">
        <v>47</v>
      </c>
      <c r="C43" s="6">
        <f t="shared" si="1"/>
        <v>14.968152866242038</v>
      </c>
      <c r="D43" s="1" t="s">
        <v>17</v>
      </c>
      <c r="E43" s="7">
        <f t="shared" si="0"/>
        <v>1.7587579617834397E-2</v>
      </c>
      <c r="F43" s="6">
        <v>15</v>
      </c>
      <c r="G43" s="6">
        <v>21</v>
      </c>
      <c r="H43" s="1">
        <v>12.9</v>
      </c>
      <c r="I43" s="1" t="s">
        <v>9</v>
      </c>
      <c r="J43" s="7">
        <f t="shared" si="2"/>
        <v>1.7662500000000001E-2</v>
      </c>
      <c r="K43" s="20">
        <v>0.13900000000000001</v>
      </c>
    </row>
    <row r="44" spans="1:11" x14ac:dyDescent="0.3">
      <c r="A44" s="9">
        <v>40</v>
      </c>
      <c r="B44" s="1">
        <v>47</v>
      </c>
      <c r="C44" s="6">
        <f t="shared" si="1"/>
        <v>14.968152866242038</v>
      </c>
      <c r="D44" s="1" t="s">
        <v>9</v>
      </c>
      <c r="E44" s="7">
        <f t="shared" si="0"/>
        <v>1.7587579617834397E-2</v>
      </c>
      <c r="F44" s="6">
        <v>18</v>
      </c>
      <c r="G44" s="6">
        <v>22.5</v>
      </c>
      <c r="H44" s="1">
        <v>17.2</v>
      </c>
      <c r="I44" s="1" t="s">
        <v>17</v>
      </c>
      <c r="J44" s="7">
        <f t="shared" si="2"/>
        <v>2.5434000000000002E-2</v>
      </c>
      <c r="K44" s="20">
        <v>0.22600000000000001</v>
      </c>
    </row>
    <row r="45" spans="1:11" x14ac:dyDescent="0.3">
      <c r="A45" s="9">
        <v>41</v>
      </c>
      <c r="B45" s="1">
        <v>35</v>
      </c>
      <c r="C45" s="6">
        <f t="shared" si="1"/>
        <v>11.146496815286623</v>
      </c>
      <c r="D45" s="1" t="s">
        <v>17</v>
      </c>
      <c r="E45" s="7">
        <f t="shared" si="0"/>
        <v>9.7531847133757957E-3</v>
      </c>
      <c r="F45" s="6"/>
      <c r="G45" s="6"/>
      <c r="H45" s="1"/>
      <c r="I45" s="1"/>
      <c r="J45" s="7">
        <f t="shared" si="2"/>
        <v>0</v>
      </c>
      <c r="K45" s="20"/>
    </row>
    <row r="46" spans="1:11" x14ac:dyDescent="0.3">
      <c r="A46" s="9">
        <v>42</v>
      </c>
      <c r="B46" s="1">
        <v>33</v>
      </c>
      <c r="C46" s="6">
        <f t="shared" si="1"/>
        <v>10.509554140127388</v>
      </c>
      <c r="D46" s="1" t="s">
        <v>16</v>
      </c>
      <c r="E46" s="7">
        <f t="shared" si="0"/>
        <v>8.6703821656050964E-3</v>
      </c>
      <c r="F46" s="6"/>
      <c r="G46" s="6"/>
      <c r="H46" s="1"/>
      <c r="I46" s="1"/>
      <c r="J46" s="7">
        <f t="shared" si="2"/>
        <v>0</v>
      </c>
      <c r="K46" s="20"/>
    </row>
    <row r="47" spans="1:11" x14ac:dyDescent="0.3">
      <c r="A47" s="9">
        <v>43</v>
      </c>
      <c r="B47" s="1">
        <v>60</v>
      </c>
      <c r="C47" s="6">
        <f t="shared" si="1"/>
        <v>19.108280254777068</v>
      </c>
      <c r="D47" s="1" t="s">
        <v>9</v>
      </c>
      <c r="E47" s="7">
        <f t="shared" si="0"/>
        <v>2.8662420382165602E-2</v>
      </c>
      <c r="F47" s="6">
        <v>25.5</v>
      </c>
      <c r="G47" s="6">
        <v>26</v>
      </c>
      <c r="H47" s="1">
        <v>18.3</v>
      </c>
      <c r="I47" s="1" t="s">
        <v>17</v>
      </c>
      <c r="J47" s="7">
        <f t="shared" si="2"/>
        <v>5.1044625000000003E-2</v>
      </c>
      <c r="K47" s="20">
        <v>0.54600000000000004</v>
      </c>
    </row>
    <row r="48" spans="1:11" x14ac:dyDescent="0.3">
      <c r="A48" s="9">
        <v>44</v>
      </c>
      <c r="B48" s="1">
        <v>68</v>
      </c>
      <c r="C48" s="6">
        <f t="shared" si="1"/>
        <v>21.656050955414013</v>
      </c>
      <c r="D48" s="1" t="s">
        <v>9</v>
      </c>
      <c r="E48" s="7">
        <f t="shared" si="0"/>
        <v>3.681528662420383E-2</v>
      </c>
      <c r="F48" s="6">
        <v>23.5</v>
      </c>
      <c r="G48" s="6">
        <v>19.8</v>
      </c>
      <c r="H48" s="1">
        <v>9.1999999999999993</v>
      </c>
      <c r="I48" s="1" t="s">
        <v>9</v>
      </c>
      <c r="J48" s="7">
        <f t="shared" si="2"/>
        <v>4.3351625000000005E-2</v>
      </c>
      <c r="K48" s="20">
        <v>0.35899999999999999</v>
      </c>
    </row>
    <row r="49" spans="1:11" x14ac:dyDescent="0.3">
      <c r="A49" s="9">
        <v>45</v>
      </c>
      <c r="B49" s="1">
        <v>17</v>
      </c>
      <c r="C49" s="6">
        <f t="shared" si="1"/>
        <v>5.4140127388535033</v>
      </c>
      <c r="D49" s="1" t="s">
        <v>17</v>
      </c>
      <c r="E49" s="7">
        <f t="shared" si="0"/>
        <v>2.3009554140127394E-3</v>
      </c>
      <c r="F49" s="6"/>
      <c r="G49" s="6"/>
      <c r="H49" s="1"/>
      <c r="I49" s="1"/>
      <c r="J49" s="7">
        <f t="shared" si="2"/>
        <v>0</v>
      </c>
      <c r="K49" s="20"/>
    </row>
    <row r="50" spans="1:11" x14ac:dyDescent="0.3">
      <c r="A50" s="9">
        <v>46</v>
      </c>
      <c r="B50" s="1">
        <v>45</v>
      </c>
      <c r="C50" s="6">
        <f t="shared" si="1"/>
        <v>14.331210191082802</v>
      </c>
      <c r="D50" s="1" t="s">
        <v>9</v>
      </c>
      <c r="E50" s="7">
        <f t="shared" si="0"/>
        <v>1.6122611464968153E-2</v>
      </c>
      <c r="F50" s="6">
        <v>16.5</v>
      </c>
      <c r="G50" s="6">
        <v>23.1</v>
      </c>
      <c r="H50" s="1">
        <v>17.2</v>
      </c>
      <c r="I50" s="1" t="s">
        <v>9</v>
      </c>
      <c r="J50" s="7">
        <f t="shared" si="2"/>
        <v>2.1371625000000002E-2</v>
      </c>
      <c r="K50" s="20">
        <v>0.2</v>
      </c>
    </row>
    <row r="51" spans="1:11" x14ac:dyDescent="0.3">
      <c r="A51" s="9">
        <v>47</v>
      </c>
      <c r="B51" s="1">
        <v>41</v>
      </c>
      <c r="C51" s="6">
        <f t="shared" si="1"/>
        <v>13.057324840764331</v>
      </c>
      <c r="D51" s="1" t="s">
        <v>17</v>
      </c>
      <c r="E51" s="7">
        <f t="shared" si="0"/>
        <v>1.3383757961783441E-2</v>
      </c>
      <c r="F51" s="6"/>
      <c r="G51" s="6"/>
      <c r="H51" s="1"/>
      <c r="I51" s="1"/>
      <c r="J51" s="7">
        <f t="shared" si="2"/>
        <v>0</v>
      </c>
      <c r="K51" s="20"/>
    </row>
    <row r="52" spans="1:11" x14ac:dyDescent="0.3">
      <c r="A52" s="9">
        <v>48</v>
      </c>
      <c r="B52" s="1">
        <v>51</v>
      </c>
      <c r="C52" s="6">
        <f t="shared" si="1"/>
        <v>16.242038216560509</v>
      </c>
      <c r="D52" s="1" t="s">
        <v>16</v>
      </c>
      <c r="E52" s="7">
        <f t="shared" si="0"/>
        <v>2.0708598726114649E-2</v>
      </c>
      <c r="F52" s="6">
        <v>17</v>
      </c>
      <c r="G52" s="6">
        <v>17.2</v>
      </c>
      <c r="H52" s="1">
        <v>11.4</v>
      </c>
      <c r="I52" s="1" t="s">
        <v>16</v>
      </c>
      <c r="J52" s="7">
        <f t="shared" si="2"/>
        <v>2.2686500000000002E-2</v>
      </c>
      <c r="K52" s="20">
        <v>0.15</v>
      </c>
    </row>
    <row r="53" spans="1:11" x14ac:dyDescent="0.3">
      <c r="A53" s="9">
        <v>49</v>
      </c>
      <c r="B53" s="1">
        <v>24</v>
      </c>
      <c r="C53" s="6">
        <f t="shared" si="1"/>
        <v>7.6433121019108281</v>
      </c>
      <c r="D53" s="1" t="s">
        <v>16</v>
      </c>
      <c r="E53" s="7">
        <f t="shared" si="0"/>
        <v>4.5859872611464974E-3</v>
      </c>
      <c r="F53" s="6"/>
      <c r="G53" s="6"/>
      <c r="H53" s="1"/>
      <c r="I53" s="1"/>
      <c r="J53" s="7">
        <f t="shared" si="2"/>
        <v>0</v>
      </c>
      <c r="K53" s="20"/>
    </row>
    <row r="54" spans="1:11" x14ac:dyDescent="0.3">
      <c r="A54" s="9">
        <v>50</v>
      </c>
      <c r="B54" s="1">
        <v>56</v>
      </c>
      <c r="C54" s="6">
        <f t="shared" si="1"/>
        <v>17.834394904458598</v>
      </c>
      <c r="D54" s="1" t="s">
        <v>9</v>
      </c>
      <c r="E54" s="7">
        <f t="shared" si="0"/>
        <v>2.4968152866242037E-2</v>
      </c>
      <c r="F54" s="6">
        <v>22</v>
      </c>
      <c r="G54" s="6">
        <v>25.1</v>
      </c>
      <c r="H54" s="1">
        <v>16.100000000000001</v>
      </c>
      <c r="I54" s="1" t="s">
        <v>9</v>
      </c>
      <c r="J54" s="7">
        <f t="shared" si="2"/>
        <v>3.7994E-2</v>
      </c>
      <c r="K54" s="20">
        <v>0.373</v>
      </c>
    </row>
    <row r="55" spans="1:11" x14ac:dyDescent="0.3">
      <c r="A55" s="9">
        <v>51</v>
      </c>
      <c r="B55" s="1">
        <v>59</v>
      </c>
      <c r="C55" s="6">
        <f t="shared" si="1"/>
        <v>18.789808917197451</v>
      </c>
      <c r="D55" s="1" t="s">
        <v>9</v>
      </c>
      <c r="E55" s="7">
        <f t="shared" si="0"/>
        <v>2.7714968152866244E-2</v>
      </c>
      <c r="F55" s="6">
        <v>24.5</v>
      </c>
      <c r="G55" s="6">
        <v>26.1</v>
      </c>
      <c r="H55" s="1">
        <v>18.8</v>
      </c>
      <c r="I55" s="1" t="s">
        <v>9</v>
      </c>
      <c r="J55" s="7">
        <f t="shared" si="2"/>
        <v>4.7119625000000005E-2</v>
      </c>
      <c r="K55" s="20"/>
    </row>
    <row r="56" spans="1:11" x14ac:dyDescent="0.3">
      <c r="A56" s="9">
        <v>52</v>
      </c>
      <c r="B56" s="1">
        <v>39</v>
      </c>
      <c r="C56" s="6">
        <f t="shared" si="1"/>
        <v>12.420382165605096</v>
      </c>
      <c r="D56" s="1" t="s">
        <v>9</v>
      </c>
      <c r="E56" s="7">
        <f t="shared" si="0"/>
        <v>1.210987261146497E-2</v>
      </c>
      <c r="F56" s="6"/>
      <c r="G56" s="6"/>
      <c r="H56" s="1"/>
      <c r="I56" s="1"/>
      <c r="J56" s="7">
        <f t="shared" si="2"/>
        <v>0</v>
      </c>
      <c r="K56" s="20"/>
    </row>
    <row r="57" spans="1:11" x14ac:dyDescent="0.3">
      <c r="A57" s="9">
        <v>53</v>
      </c>
      <c r="B57" s="1">
        <v>25</v>
      </c>
      <c r="C57" s="6">
        <f t="shared" si="1"/>
        <v>7.9617834394904454</v>
      </c>
      <c r="D57" s="1" t="s">
        <v>17</v>
      </c>
      <c r="E57" s="7">
        <f t="shared" si="0"/>
        <v>4.9761146496815284E-3</v>
      </c>
      <c r="F57" s="6"/>
      <c r="G57" s="6"/>
      <c r="H57" s="1"/>
      <c r="I57" s="1"/>
      <c r="J57" s="7">
        <f t="shared" si="2"/>
        <v>0</v>
      </c>
      <c r="K57" s="20"/>
    </row>
    <row r="58" spans="1:11" x14ac:dyDescent="0.3">
      <c r="A58" s="9">
        <v>54</v>
      </c>
      <c r="B58" s="1">
        <v>60</v>
      </c>
      <c r="C58" s="6">
        <f t="shared" si="1"/>
        <v>19.108280254777068</v>
      </c>
      <c r="D58" s="1" t="s">
        <v>17</v>
      </c>
      <c r="E58" s="7">
        <f t="shared" si="0"/>
        <v>2.8662420382165602E-2</v>
      </c>
      <c r="F58" s="6">
        <v>26.5</v>
      </c>
      <c r="G58" s="6">
        <v>27.7</v>
      </c>
      <c r="H58" s="1">
        <v>18.399999999999999</v>
      </c>
      <c r="I58" s="1" t="s">
        <v>17</v>
      </c>
      <c r="J58" s="7">
        <f t="shared" si="2"/>
        <v>5.5126625000000005E-2</v>
      </c>
      <c r="K58" s="20">
        <v>0.63400000000000001</v>
      </c>
    </row>
    <row r="59" spans="1:11" x14ac:dyDescent="0.3">
      <c r="A59" s="9">
        <v>55</v>
      </c>
      <c r="B59" s="1">
        <v>41</v>
      </c>
      <c r="C59" s="6">
        <f t="shared" si="1"/>
        <v>13.057324840764331</v>
      </c>
      <c r="D59" s="1" t="s">
        <v>9</v>
      </c>
      <c r="E59" s="7">
        <f t="shared" si="0"/>
        <v>1.3383757961783441E-2</v>
      </c>
      <c r="F59" s="6">
        <v>15.5</v>
      </c>
      <c r="G59" s="6">
        <v>9.6</v>
      </c>
      <c r="H59" s="1">
        <v>8</v>
      </c>
      <c r="I59" s="1" t="s">
        <v>9</v>
      </c>
      <c r="J59" s="7">
        <f t="shared" si="2"/>
        <v>1.8859625000000001E-2</v>
      </c>
      <c r="K59" s="20">
        <v>7.9000000000000001E-2</v>
      </c>
    </row>
    <row r="60" spans="1:11" x14ac:dyDescent="0.3">
      <c r="A60" s="9">
        <v>56</v>
      </c>
      <c r="B60" s="1">
        <v>39</v>
      </c>
      <c r="C60" s="6">
        <f t="shared" si="1"/>
        <v>12.420382165605096</v>
      </c>
      <c r="D60" s="1" t="s">
        <v>17</v>
      </c>
      <c r="E60" s="7">
        <f t="shared" si="0"/>
        <v>1.210987261146497E-2</v>
      </c>
      <c r="F60" s="6"/>
      <c r="G60" s="6"/>
      <c r="H60" s="1"/>
      <c r="I60" s="1"/>
      <c r="J60" s="7">
        <f t="shared" si="2"/>
        <v>0</v>
      </c>
      <c r="K60" s="20"/>
    </row>
    <row r="61" spans="1:11" x14ac:dyDescent="0.3">
      <c r="A61" s="9">
        <v>57</v>
      </c>
      <c r="B61" s="1">
        <v>24</v>
      </c>
      <c r="C61" s="6">
        <f t="shared" si="1"/>
        <v>7.6433121019108281</v>
      </c>
      <c r="D61" s="1" t="s">
        <v>9</v>
      </c>
      <c r="E61" s="7">
        <f t="shared" si="0"/>
        <v>4.5859872611464974E-3</v>
      </c>
      <c r="F61" s="6"/>
      <c r="G61" s="6"/>
      <c r="H61" s="1"/>
      <c r="I61" s="1"/>
      <c r="J61" s="7">
        <f t="shared" si="2"/>
        <v>0</v>
      </c>
      <c r="K61" s="20"/>
    </row>
    <row r="62" spans="1:11" x14ac:dyDescent="0.3">
      <c r="A62" s="9">
        <v>58</v>
      </c>
      <c r="B62" s="1">
        <v>63</v>
      </c>
      <c r="C62" s="6">
        <f t="shared" si="1"/>
        <v>20.063694267515924</v>
      </c>
      <c r="D62" s="1" t="s">
        <v>9</v>
      </c>
      <c r="E62" s="7">
        <f t="shared" si="0"/>
        <v>3.1600318471337589E-2</v>
      </c>
      <c r="F62" s="6">
        <v>25.5</v>
      </c>
      <c r="G62" s="6">
        <v>24.6</v>
      </c>
      <c r="H62" s="1">
        <v>17.600000000000001</v>
      </c>
      <c r="I62" s="1" t="s">
        <v>9</v>
      </c>
      <c r="J62" s="7">
        <f t="shared" si="2"/>
        <v>5.1044625000000003E-2</v>
      </c>
      <c r="K62" s="20">
        <v>0.52600000000000002</v>
      </c>
    </row>
    <row r="63" spans="1:11" x14ac:dyDescent="0.3">
      <c r="A63" s="9">
        <v>59</v>
      </c>
      <c r="B63" s="1">
        <v>22</v>
      </c>
      <c r="C63" s="6">
        <f t="shared" si="1"/>
        <v>7.0063694267515917</v>
      </c>
      <c r="D63" s="1" t="s">
        <v>17</v>
      </c>
      <c r="E63" s="7">
        <f t="shared" si="0"/>
        <v>3.8535031847133755E-3</v>
      </c>
      <c r="F63" s="6"/>
      <c r="G63" s="6"/>
      <c r="H63" s="1"/>
      <c r="I63" s="1"/>
      <c r="J63" s="7">
        <f t="shared" si="2"/>
        <v>0</v>
      </c>
      <c r="K63" s="20"/>
    </row>
    <row r="64" spans="1:11" x14ac:dyDescent="0.3">
      <c r="A64" s="9">
        <v>60</v>
      </c>
      <c r="B64" s="1">
        <v>34</v>
      </c>
      <c r="C64" s="6">
        <f t="shared" si="1"/>
        <v>10.828025477707007</v>
      </c>
      <c r="D64" s="1" t="s">
        <v>17</v>
      </c>
      <c r="E64" s="7">
        <f t="shared" si="0"/>
        <v>9.2038216560509575E-3</v>
      </c>
      <c r="F64" s="6">
        <v>12</v>
      </c>
      <c r="G64" s="6">
        <v>6.6</v>
      </c>
      <c r="H64" s="1">
        <v>5.2</v>
      </c>
      <c r="I64" s="1" t="s">
        <v>17</v>
      </c>
      <c r="J64" s="7">
        <f t="shared" si="2"/>
        <v>1.1304000000000002E-2</v>
      </c>
      <c r="K64" s="20">
        <v>2.9000000000000001E-2</v>
      </c>
    </row>
    <row r="65" spans="1:11" x14ac:dyDescent="0.3">
      <c r="A65" s="9">
        <v>61</v>
      </c>
      <c r="B65" s="1">
        <v>34</v>
      </c>
      <c r="C65" s="6">
        <f t="shared" si="1"/>
        <v>10.828025477707007</v>
      </c>
      <c r="D65" s="1" t="s">
        <v>9</v>
      </c>
      <c r="E65" s="7">
        <f t="shared" si="0"/>
        <v>9.2038216560509575E-3</v>
      </c>
      <c r="F65" s="6"/>
      <c r="G65" s="6"/>
      <c r="H65" s="1"/>
      <c r="I65" s="1"/>
      <c r="J65" s="7">
        <f t="shared" si="2"/>
        <v>0</v>
      </c>
      <c r="K65" s="20"/>
    </row>
    <row r="66" spans="1:11" x14ac:dyDescent="0.3">
      <c r="A66" s="9">
        <v>62</v>
      </c>
      <c r="B66" s="1">
        <v>24</v>
      </c>
      <c r="C66" s="6">
        <f t="shared" si="1"/>
        <v>7.6433121019108281</v>
      </c>
      <c r="D66" s="1" t="s">
        <v>17</v>
      </c>
      <c r="E66" s="7">
        <f t="shared" si="0"/>
        <v>4.5859872611464974E-3</v>
      </c>
      <c r="F66" s="6"/>
      <c r="G66" s="6"/>
      <c r="H66" s="1"/>
      <c r="I66" s="1"/>
      <c r="J66" s="7">
        <f t="shared" si="2"/>
        <v>0</v>
      </c>
      <c r="K66" s="20"/>
    </row>
    <row r="67" spans="1:11" x14ac:dyDescent="0.3">
      <c r="A67" s="9">
        <v>63</v>
      </c>
      <c r="B67" s="1">
        <v>32</v>
      </c>
      <c r="C67" s="6">
        <f t="shared" si="1"/>
        <v>10.19108280254777</v>
      </c>
      <c r="D67" s="1" t="s">
        <v>17</v>
      </c>
      <c r="E67" s="7">
        <f t="shared" si="0"/>
        <v>8.1528662420382158E-3</v>
      </c>
      <c r="F67" s="6"/>
      <c r="G67" s="6"/>
      <c r="H67" s="1"/>
      <c r="I67" s="1"/>
      <c r="J67" s="7">
        <f t="shared" si="2"/>
        <v>0</v>
      </c>
      <c r="K67" s="20"/>
    </row>
    <row r="68" spans="1:11" x14ac:dyDescent="0.3">
      <c r="A68" s="9">
        <v>64</v>
      </c>
      <c r="B68" s="1">
        <v>32</v>
      </c>
      <c r="C68" s="6">
        <f t="shared" si="1"/>
        <v>10.19108280254777</v>
      </c>
      <c r="D68" s="1" t="s">
        <v>16</v>
      </c>
      <c r="E68" s="7">
        <f t="shared" si="0"/>
        <v>8.1528662420382158E-3</v>
      </c>
      <c r="F68" s="6"/>
      <c r="G68" s="6"/>
      <c r="H68" s="1"/>
      <c r="I68" s="1"/>
      <c r="J68" s="7">
        <f t="shared" si="2"/>
        <v>0</v>
      </c>
      <c r="K68" s="20"/>
    </row>
    <row r="69" spans="1:11" x14ac:dyDescent="0.3">
      <c r="A69" s="9">
        <v>65</v>
      </c>
      <c r="B69" s="1">
        <v>56</v>
      </c>
      <c r="C69" s="6">
        <f t="shared" si="1"/>
        <v>17.834394904458598</v>
      </c>
      <c r="D69" s="1" t="s">
        <v>9</v>
      </c>
      <c r="E69" s="7">
        <f t="shared" ref="E69:E97" si="3">3.14*C69^2/4*10^-4</f>
        <v>2.4968152866242037E-2</v>
      </c>
      <c r="F69" s="6">
        <v>21</v>
      </c>
      <c r="G69" s="6">
        <v>28.3</v>
      </c>
      <c r="H69" s="1">
        <v>17.399999999999999</v>
      </c>
      <c r="I69" s="1" t="s">
        <v>9</v>
      </c>
      <c r="J69" s="7">
        <f t="shared" si="2"/>
        <v>3.4618500000000003E-2</v>
      </c>
      <c r="K69" s="20">
        <v>0.379</v>
      </c>
    </row>
    <row r="70" spans="1:11" x14ac:dyDescent="0.3">
      <c r="A70" s="9">
        <v>66</v>
      </c>
      <c r="B70" s="1">
        <v>85</v>
      </c>
      <c r="C70" s="6">
        <f t="shared" ref="C70:C97" si="4">B70/3.14</f>
        <v>27.070063694267514</v>
      </c>
      <c r="D70" s="1" t="s">
        <v>9</v>
      </c>
      <c r="E70" s="7">
        <f t="shared" si="3"/>
        <v>5.7523885350318472E-2</v>
      </c>
      <c r="F70" s="6">
        <v>33.5</v>
      </c>
      <c r="G70" s="6">
        <v>25</v>
      </c>
      <c r="H70" s="1">
        <v>13.6</v>
      </c>
      <c r="I70" s="1" t="s">
        <v>9</v>
      </c>
      <c r="J70" s="7">
        <f t="shared" ref="J70:J97" si="5">3.14*F70^2/4*10^-4</f>
        <v>8.8096625000000012E-2</v>
      </c>
      <c r="K70" s="20">
        <v>0.90700000000000003</v>
      </c>
    </row>
    <row r="71" spans="1:11" x14ac:dyDescent="0.3">
      <c r="A71" s="9">
        <v>67</v>
      </c>
      <c r="B71" s="1">
        <v>35</v>
      </c>
      <c r="C71" s="6">
        <f t="shared" si="4"/>
        <v>11.146496815286623</v>
      </c>
      <c r="D71" s="1" t="s">
        <v>9</v>
      </c>
      <c r="E71" s="7">
        <f t="shared" si="3"/>
        <v>9.7531847133757957E-3</v>
      </c>
      <c r="F71" s="6">
        <v>11</v>
      </c>
      <c r="G71" s="6">
        <v>15.6</v>
      </c>
      <c r="H71" s="1">
        <v>11.5</v>
      </c>
      <c r="I71" s="1" t="s">
        <v>9</v>
      </c>
      <c r="J71" s="7">
        <f t="shared" si="5"/>
        <v>9.4985E-3</v>
      </c>
      <c r="K71" s="20">
        <v>4.9000000000000002E-2</v>
      </c>
    </row>
    <row r="72" spans="1:11" x14ac:dyDescent="0.3">
      <c r="A72" s="9">
        <v>68</v>
      </c>
      <c r="B72" s="1">
        <v>38</v>
      </c>
      <c r="C72" s="6">
        <f t="shared" si="4"/>
        <v>12.101910828025478</v>
      </c>
      <c r="D72" s="1" t="s">
        <v>16</v>
      </c>
      <c r="E72" s="7">
        <f t="shared" si="3"/>
        <v>1.1496815286624206E-2</v>
      </c>
      <c r="F72" s="6">
        <v>12</v>
      </c>
      <c r="G72" s="6">
        <v>19.600000000000001</v>
      </c>
      <c r="H72" s="1">
        <v>12.8</v>
      </c>
      <c r="I72" s="1" t="s">
        <v>9</v>
      </c>
      <c r="J72" s="7">
        <f t="shared" si="5"/>
        <v>1.1304000000000002E-2</v>
      </c>
      <c r="K72" s="20">
        <v>7.5999999999999998E-2</v>
      </c>
    </row>
    <row r="73" spans="1:11" x14ac:dyDescent="0.3">
      <c r="A73" s="9">
        <v>69</v>
      </c>
      <c r="B73" s="1">
        <v>47</v>
      </c>
      <c r="C73" s="6">
        <f t="shared" si="4"/>
        <v>14.968152866242038</v>
      </c>
      <c r="D73" s="1" t="s">
        <v>9</v>
      </c>
      <c r="E73" s="7">
        <f t="shared" si="3"/>
        <v>1.7587579617834397E-2</v>
      </c>
      <c r="F73" s="6">
        <v>15</v>
      </c>
      <c r="G73" s="6">
        <v>21.2</v>
      </c>
      <c r="H73" s="1">
        <v>15.8</v>
      </c>
      <c r="I73" s="1" t="s">
        <v>9</v>
      </c>
      <c r="J73" s="7">
        <f t="shared" si="5"/>
        <v>1.7662500000000001E-2</v>
      </c>
      <c r="K73" s="20">
        <v>0.13900000000000001</v>
      </c>
    </row>
    <row r="74" spans="1:11" x14ac:dyDescent="0.3">
      <c r="A74" s="9">
        <v>70</v>
      </c>
      <c r="B74" s="1">
        <v>42</v>
      </c>
      <c r="C74" s="6">
        <f t="shared" si="4"/>
        <v>13.375796178343949</v>
      </c>
      <c r="D74" s="1" t="s">
        <v>9</v>
      </c>
      <c r="E74" s="7">
        <f t="shared" si="3"/>
        <v>1.4044585987261148E-2</v>
      </c>
      <c r="F74" s="6">
        <v>13.5</v>
      </c>
      <c r="G74" s="6">
        <v>22</v>
      </c>
      <c r="H74" s="1">
        <v>18.8</v>
      </c>
      <c r="I74" s="1" t="s">
        <v>9</v>
      </c>
      <c r="J74" s="7">
        <f t="shared" si="5"/>
        <v>1.4306625E-2</v>
      </c>
      <c r="K74" s="20">
        <v>0.123</v>
      </c>
    </row>
    <row r="75" spans="1:11" x14ac:dyDescent="0.3">
      <c r="A75" s="9">
        <v>71</v>
      </c>
      <c r="B75" s="1">
        <v>46</v>
      </c>
      <c r="C75" s="6">
        <f t="shared" si="4"/>
        <v>14.64968152866242</v>
      </c>
      <c r="D75" s="1" t="s">
        <v>9</v>
      </c>
      <c r="E75" s="7">
        <f t="shared" si="3"/>
        <v>1.6847133757961784E-2</v>
      </c>
      <c r="F75" s="6">
        <v>15</v>
      </c>
      <c r="G75" s="6">
        <v>20.7</v>
      </c>
      <c r="H75" s="1">
        <v>13</v>
      </c>
      <c r="I75" s="1" t="s">
        <v>17</v>
      </c>
      <c r="J75" s="7">
        <f t="shared" si="5"/>
        <v>1.7662500000000001E-2</v>
      </c>
      <c r="K75" s="20">
        <v>0.13900000000000001</v>
      </c>
    </row>
    <row r="76" spans="1:11" x14ac:dyDescent="0.3">
      <c r="A76" s="9">
        <v>72</v>
      </c>
      <c r="B76" s="1">
        <v>55</v>
      </c>
      <c r="C76" s="6">
        <f t="shared" si="4"/>
        <v>17.515923566878982</v>
      </c>
      <c r="D76" s="1" t="s">
        <v>17</v>
      </c>
      <c r="E76" s="7">
        <f t="shared" si="3"/>
        <v>2.4084394904458607E-2</v>
      </c>
      <c r="F76" s="6">
        <v>21</v>
      </c>
      <c r="G76" s="6">
        <v>22.3</v>
      </c>
      <c r="H76" s="1">
        <v>17.7</v>
      </c>
      <c r="I76" s="1" t="s">
        <v>9</v>
      </c>
      <c r="J76" s="7">
        <f t="shared" si="5"/>
        <v>3.4618500000000003E-2</v>
      </c>
      <c r="K76" s="20">
        <v>0.29899999999999999</v>
      </c>
    </row>
    <row r="77" spans="1:11" x14ac:dyDescent="0.3">
      <c r="A77" s="9">
        <v>73</v>
      </c>
      <c r="B77" s="1">
        <v>23</v>
      </c>
      <c r="C77" s="6">
        <f t="shared" si="4"/>
        <v>7.3248407643312099</v>
      </c>
      <c r="D77" s="1" t="s">
        <v>17</v>
      </c>
      <c r="E77" s="7">
        <f t="shared" si="3"/>
        <v>4.211783439490446E-3</v>
      </c>
      <c r="F77" s="6"/>
      <c r="G77" s="6"/>
      <c r="H77" s="1"/>
      <c r="I77" s="1"/>
      <c r="J77" s="7">
        <f t="shared" si="5"/>
        <v>0</v>
      </c>
      <c r="K77" s="20"/>
    </row>
    <row r="78" spans="1:11" x14ac:dyDescent="0.3">
      <c r="A78" s="9">
        <v>74</v>
      </c>
      <c r="B78" s="1">
        <v>21</v>
      </c>
      <c r="C78" s="6">
        <f t="shared" si="4"/>
        <v>6.6878980891719744</v>
      </c>
      <c r="D78" s="1" t="s">
        <v>9</v>
      </c>
      <c r="E78" s="7">
        <f t="shared" si="3"/>
        <v>3.511146496815287E-3</v>
      </c>
      <c r="F78" s="6"/>
      <c r="G78" s="6"/>
      <c r="H78" s="1"/>
      <c r="I78" s="1"/>
      <c r="J78" s="7">
        <f t="shared" si="5"/>
        <v>0</v>
      </c>
      <c r="K78" s="20"/>
    </row>
    <row r="79" spans="1:11" x14ac:dyDescent="0.3">
      <c r="A79" s="9">
        <v>75</v>
      </c>
      <c r="B79" s="1">
        <v>31</v>
      </c>
      <c r="C79" s="6">
        <f t="shared" si="4"/>
        <v>9.872611464968152</v>
      </c>
      <c r="D79" s="1" t="s">
        <v>17</v>
      </c>
      <c r="E79" s="7">
        <f t="shared" si="3"/>
        <v>7.6512738853503183E-3</v>
      </c>
      <c r="F79" s="6"/>
      <c r="G79" s="6"/>
      <c r="H79" s="1"/>
      <c r="I79" s="1"/>
      <c r="J79" s="7">
        <f t="shared" si="5"/>
        <v>0</v>
      </c>
      <c r="K79" s="20"/>
    </row>
    <row r="80" spans="1:11" x14ac:dyDescent="0.3">
      <c r="A80" s="9">
        <v>76</v>
      </c>
      <c r="B80" s="1">
        <v>39</v>
      </c>
      <c r="C80" s="6">
        <f t="shared" si="4"/>
        <v>12.420382165605096</v>
      </c>
      <c r="D80" s="1" t="s">
        <v>16</v>
      </c>
      <c r="E80" s="7">
        <f t="shared" si="3"/>
        <v>1.210987261146497E-2</v>
      </c>
      <c r="F80" s="6">
        <v>12.5</v>
      </c>
      <c r="G80" s="6">
        <v>21.5</v>
      </c>
      <c r="H80" s="1">
        <v>14.6</v>
      </c>
      <c r="I80" s="1" t="s">
        <v>9</v>
      </c>
      <c r="J80" s="7">
        <f t="shared" si="5"/>
        <v>1.2265625E-2</v>
      </c>
      <c r="K80" s="20">
        <v>0.10299999999999999</v>
      </c>
    </row>
    <row r="81" spans="1:11" x14ac:dyDescent="0.3">
      <c r="A81" s="9">
        <v>77</v>
      </c>
      <c r="B81" s="1">
        <v>64</v>
      </c>
      <c r="C81" s="6">
        <f t="shared" si="4"/>
        <v>20.38216560509554</v>
      </c>
      <c r="D81" s="1" t="s">
        <v>9</v>
      </c>
      <c r="E81" s="7">
        <f t="shared" si="3"/>
        <v>3.2611464968152863E-2</v>
      </c>
      <c r="F81" s="6">
        <v>24</v>
      </c>
      <c r="G81" s="6">
        <v>19.600000000000001</v>
      </c>
      <c r="H81" s="1">
        <v>15.8</v>
      </c>
      <c r="I81" s="1" t="s">
        <v>9</v>
      </c>
      <c r="J81" s="7">
        <f t="shared" si="5"/>
        <v>4.5216000000000006E-2</v>
      </c>
      <c r="K81" s="20">
        <v>0.35899999999999999</v>
      </c>
    </row>
    <row r="82" spans="1:11" x14ac:dyDescent="0.3">
      <c r="A82" s="9">
        <v>78</v>
      </c>
      <c r="B82" s="1">
        <v>42</v>
      </c>
      <c r="C82" s="6">
        <f t="shared" si="4"/>
        <v>13.375796178343949</v>
      </c>
      <c r="D82" s="1" t="s">
        <v>17</v>
      </c>
      <c r="E82" s="7">
        <f t="shared" si="3"/>
        <v>1.4044585987261148E-2</v>
      </c>
      <c r="F82" s="6">
        <v>13.5</v>
      </c>
      <c r="G82" s="6">
        <v>16.600000000000001</v>
      </c>
      <c r="H82" s="1">
        <v>12.8</v>
      </c>
      <c r="I82" s="1" t="s">
        <v>17</v>
      </c>
      <c r="J82" s="7">
        <f t="shared" si="5"/>
        <v>1.4306625E-2</v>
      </c>
      <c r="K82" s="20">
        <v>9.7000000000000003E-2</v>
      </c>
    </row>
    <row r="83" spans="1:11" x14ac:dyDescent="0.3">
      <c r="A83" s="9">
        <v>79</v>
      </c>
      <c r="B83" s="1">
        <v>42</v>
      </c>
      <c r="C83" s="6">
        <f t="shared" si="4"/>
        <v>13.375796178343949</v>
      </c>
      <c r="D83" s="1" t="s">
        <v>17</v>
      </c>
      <c r="E83" s="7">
        <f t="shared" si="3"/>
        <v>1.4044585987261148E-2</v>
      </c>
      <c r="F83" s="6">
        <v>14</v>
      </c>
      <c r="G83" s="6">
        <v>18.5</v>
      </c>
      <c r="H83" s="1">
        <v>13.4</v>
      </c>
      <c r="I83" s="1" t="s">
        <v>9</v>
      </c>
      <c r="J83" s="7">
        <f t="shared" si="5"/>
        <v>1.5386000000000002E-2</v>
      </c>
      <c r="K83" s="20">
        <v>0.108</v>
      </c>
    </row>
    <row r="84" spans="1:11" x14ac:dyDescent="0.3">
      <c r="A84" s="9">
        <v>80</v>
      </c>
      <c r="B84" s="1">
        <v>46</v>
      </c>
      <c r="C84" s="6">
        <f t="shared" si="4"/>
        <v>14.64968152866242</v>
      </c>
      <c r="D84" s="1" t="s">
        <v>16</v>
      </c>
      <c r="E84" s="7">
        <f t="shared" si="3"/>
        <v>1.6847133757961784E-2</v>
      </c>
      <c r="F84" s="6">
        <v>15.5</v>
      </c>
      <c r="G84" s="6">
        <v>21</v>
      </c>
      <c r="H84" s="1">
        <v>16.5</v>
      </c>
      <c r="I84" s="1" t="s">
        <v>17</v>
      </c>
      <c r="J84" s="7">
        <f t="shared" si="5"/>
        <v>1.8859625000000001E-2</v>
      </c>
      <c r="K84" s="20">
        <v>0.161</v>
      </c>
    </row>
    <row r="85" spans="1:11" x14ac:dyDescent="0.3">
      <c r="A85" s="9">
        <v>81</v>
      </c>
      <c r="B85" s="1">
        <v>43</v>
      </c>
      <c r="C85" s="6">
        <f t="shared" si="4"/>
        <v>13.694267515923567</v>
      </c>
      <c r="D85" s="1" t="s">
        <v>9</v>
      </c>
      <c r="E85" s="7">
        <f t="shared" si="3"/>
        <v>1.4721337579617836E-2</v>
      </c>
      <c r="F85" s="6"/>
      <c r="G85" s="6"/>
      <c r="H85" s="1"/>
      <c r="I85" s="1"/>
      <c r="J85" s="7">
        <f t="shared" si="5"/>
        <v>0</v>
      </c>
      <c r="K85" s="20"/>
    </row>
    <row r="86" spans="1:11" x14ac:dyDescent="0.3">
      <c r="A86" s="9">
        <v>82</v>
      </c>
      <c r="B86" s="1">
        <v>62</v>
      </c>
      <c r="C86" s="6">
        <f t="shared" si="4"/>
        <v>19.745222929936304</v>
      </c>
      <c r="D86" s="1" t="s">
        <v>9</v>
      </c>
      <c r="E86" s="7">
        <f t="shared" si="3"/>
        <v>3.0605095541401273E-2</v>
      </c>
      <c r="F86" s="6">
        <v>22</v>
      </c>
      <c r="G86" s="6">
        <v>19.100000000000001</v>
      </c>
      <c r="H86" s="1">
        <v>14.2</v>
      </c>
      <c r="I86" s="1" t="s">
        <v>18</v>
      </c>
      <c r="J86" s="7">
        <f t="shared" si="5"/>
        <v>3.7994E-2</v>
      </c>
      <c r="K86" s="20">
        <v>0.28599999999999998</v>
      </c>
    </row>
    <row r="87" spans="1:11" x14ac:dyDescent="0.3">
      <c r="A87" s="9">
        <v>83</v>
      </c>
      <c r="B87" s="1">
        <v>81</v>
      </c>
      <c r="C87" s="6">
        <f t="shared" si="4"/>
        <v>25.796178343949045</v>
      </c>
      <c r="D87" s="1" t="s">
        <v>16</v>
      </c>
      <c r="E87" s="7">
        <f t="shared" si="3"/>
        <v>5.2237261146496815E-2</v>
      </c>
      <c r="F87" s="6">
        <v>32</v>
      </c>
      <c r="G87" s="6">
        <v>21.8</v>
      </c>
      <c r="H87" s="1">
        <v>13.8</v>
      </c>
      <c r="I87" s="1" t="s">
        <v>16</v>
      </c>
      <c r="J87" s="7">
        <f t="shared" si="5"/>
        <v>8.0384000000000011E-2</v>
      </c>
      <c r="K87" s="20">
        <v>0.70799999999999996</v>
      </c>
    </row>
    <row r="88" spans="1:11" x14ac:dyDescent="0.3">
      <c r="A88" s="9">
        <v>84</v>
      </c>
      <c r="B88" s="1">
        <v>38</v>
      </c>
      <c r="C88" s="6">
        <f t="shared" si="4"/>
        <v>12.101910828025478</v>
      </c>
      <c r="D88" s="1" t="s">
        <v>17</v>
      </c>
      <c r="E88" s="7">
        <f t="shared" si="3"/>
        <v>1.1496815286624206E-2</v>
      </c>
      <c r="F88" s="6">
        <v>14</v>
      </c>
      <c r="G88" s="6">
        <v>13.8</v>
      </c>
      <c r="H88" s="1">
        <v>10.199999999999999</v>
      </c>
      <c r="I88" s="1" t="s">
        <v>17</v>
      </c>
      <c r="J88" s="7">
        <f t="shared" si="5"/>
        <v>1.5386000000000002E-2</v>
      </c>
      <c r="K88" s="20">
        <v>8.1000000000000003E-2</v>
      </c>
    </row>
    <row r="89" spans="1:11" x14ac:dyDescent="0.3">
      <c r="A89" s="9">
        <v>85</v>
      </c>
      <c r="B89" s="1">
        <v>26</v>
      </c>
      <c r="C89" s="6">
        <f t="shared" si="4"/>
        <v>8.2802547770700627</v>
      </c>
      <c r="D89" s="1" t="s">
        <v>17</v>
      </c>
      <c r="E89" s="7">
        <f t="shared" si="3"/>
        <v>5.3821656050955409E-3</v>
      </c>
      <c r="F89" s="6"/>
      <c r="G89" s="6"/>
      <c r="H89" s="1"/>
      <c r="I89" s="1"/>
      <c r="J89" s="7">
        <f t="shared" si="5"/>
        <v>0</v>
      </c>
      <c r="K89" s="20"/>
    </row>
    <row r="90" spans="1:11" x14ac:dyDescent="0.3">
      <c r="A90" s="9">
        <v>86</v>
      </c>
      <c r="B90" s="1">
        <v>71</v>
      </c>
      <c r="C90" s="6">
        <f t="shared" si="4"/>
        <v>22.611464968152866</v>
      </c>
      <c r="D90" s="1" t="s">
        <v>9</v>
      </c>
      <c r="E90" s="7">
        <f t="shared" si="3"/>
        <v>4.0135350318471347E-2</v>
      </c>
      <c r="F90" s="6">
        <v>30</v>
      </c>
      <c r="G90" s="6">
        <v>25.9</v>
      </c>
      <c r="H90" s="1">
        <v>16.399999999999999</v>
      </c>
      <c r="I90" s="1" t="s">
        <v>9</v>
      </c>
      <c r="J90" s="7">
        <f t="shared" si="5"/>
        <v>7.0650000000000004E-2</v>
      </c>
      <c r="K90" s="20">
        <v>0.73099999999999998</v>
      </c>
    </row>
    <row r="91" spans="1:11" x14ac:dyDescent="0.3">
      <c r="A91" s="9">
        <v>87</v>
      </c>
      <c r="B91" s="1">
        <v>40</v>
      </c>
      <c r="C91" s="6">
        <f t="shared" si="4"/>
        <v>12.738853503184712</v>
      </c>
      <c r="D91" s="1" t="s">
        <v>9</v>
      </c>
      <c r="E91" s="7">
        <f t="shared" si="3"/>
        <v>1.2738853503184712E-2</v>
      </c>
      <c r="F91" s="6">
        <v>13.5</v>
      </c>
      <c r="G91" s="6">
        <v>20</v>
      </c>
      <c r="H91" s="1">
        <v>12.4</v>
      </c>
      <c r="I91" s="1" t="s">
        <v>17</v>
      </c>
      <c r="J91" s="7">
        <f t="shared" si="5"/>
        <v>1.4306625E-2</v>
      </c>
      <c r="K91" s="20">
        <v>0.113</v>
      </c>
    </row>
    <row r="92" spans="1:11" x14ac:dyDescent="0.3">
      <c r="A92" s="9">
        <v>88</v>
      </c>
      <c r="B92" s="1">
        <v>34</v>
      </c>
      <c r="C92" s="6">
        <f t="shared" si="4"/>
        <v>10.828025477707007</v>
      </c>
      <c r="D92" s="1" t="s">
        <v>9</v>
      </c>
      <c r="E92" s="7">
        <f t="shared" si="3"/>
        <v>9.2038216560509575E-3</v>
      </c>
      <c r="F92" s="6"/>
      <c r="G92" s="6"/>
      <c r="H92" s="1"/>
      <c r="I92" s="1"/>
      <c r="J92" s="7">
        <f t="shared" si="5"/>
        <v>0</v>
      </c>
      <c r="K92" s="20"/>
    </row>
    <row r="93" spans="1:11" x14ac:dyDescent="0.3">
      <c r="A93" s="9">
        <v>89</v>
      </c>
      <c r="B93" s="1">
        <v>56</v>
      </c>
      <c r="C93" s="6">
        <f t="shared" si="4"/>
        <v>17.834394904458598</v>
      </c>
      <c r="D93" s="1" t="s">
        <v>9</v>
      </c>
      <c r="E93" s="7">
        <f t="shared" si="3"/>
        <v>2.4968152866242037E-2</v>
      </c>
      <c r="F93" s="6"/>
      <c r="G93" s="6"/>
      <c r="H93" s="1"/>
      <c r="I93" s="1"/>
      <c r="J93" s="7">
        <f t="shared" si="5"/>
        <v>0</v>
      </c>
      <c r="K93" s="20"/>
    </row>
    <row r="94" spans="1:11" x14ac:dyDescent="0.3">
      <c r="A94" s="9">
        <v>90</v>
      </c>
      <c r="B94" s="1">
        <v>54</v>
      </c>
      <c r="C94" s="6">
        <f t="shared" si="4"/>
        <v>17.197452229299362</v>
      </c>
      <c r="D94" s="1" t="s">
        <v>9</v>
      </c>
      <c r="E94" s="7">
        <f t="shared" si="3"/>
        <v>2.3216560509554139E-2</v>
      </c>
      <c r="F94" s="6">
        <v>25</v>
      </c>
      <c r="G94" s="6">
        <v>25.8</v>
      </c>
      <c r="H94" s="1">
        <v>18.8</v>
      </c>
      <c r="I94" s="1" t="s">
        <v>9</v>
      </c>
      <c r="J94" s="7">
        <f t="shared" si="5"/>
        <v>4.9062500000000002E-2</v>
      </c>
      <c r="K94" s="20">
        <v>0.504</v>
      </c>
    </row>
    <row r="95" spans="1:11" x14ac:dyDescent="0.3">
      <c r="A95" s="9">
        <v>91</v>
      </c>
      <c r="B95" s="1">
        <v>50</v>
      </c>
      <c r="C95" s="6">
        <f t="shared" si="4"/>
        <v>15.923566878980891</v>
      </c>
      <c r="D95" s="1" t="s">
        <v>17</v>
      </c>
      <c r="E95" s="7">
        <f t="shared" si="3"/>
        <v>1.9904458598726114E-2</v>
      </c>
      <c r="F95" s="6">
        <v>18.5</v>
      </c>
      <c r="G95" s="6">
        <v>24.7</v>
      </c>
      <c r="H95" s="1">
        <v>14.2</v>
      </c>
      <c r="I95" s="1" t="s">
        <v>17</v>
      </c>
      <c r="J95" s="7">
        <f t="shared" si="5"/>
        <v>2.6866625000000002E-2</v>
      </c>
      <c r="K95" s="20">
        <v>0.27500000000000002</v>
      </c>
    </row>
    <row r="96" spans="1:11" x14ac:dyDescent="0.3">
      <c r="A96" s="9">
        <v>92</v>
      </c>
      <c r="B96" s="1">
        <v>42</v>
      </c>
      <c r="C96" s="6">
        <f t="shared" si="4"/>
        <v>13.375796178343949</v>
      </c>
      <c r="D96" s="1" t="s">
        <v>9</v>
      </c>
      <c r="E96" s="7">
        <f t="shared" si="3"/>
        <v>1.4044585987261148E-2</v>
      </c>
      <c r="F96" s="6"/>
      <c r="G96" s="6"/>
      <c r="H96" s="1"/>
      <c r="I96" s="1"/>
      <c r="J96" s="7">
        <f t="shared" si="5"/>
        <v>0</v>
      </c>
      <c r="K96" s="20"/>
    </row>
    <row r="97" spans="1:12" x14ac:dyDescent="0.3">
      <c r="A97" s="9">
        <v>93</v>
      </c>
      <c r="B97" s="1">
        <v>64</v>
      </c>
      <c r="C97" s="6">
        <f t="shared" si="4"/>
        <v>20.38216560509554</v>
      </c>
      <c r="D97" s="1" t="s">
        <v>9</v>
      </c>
      <c r="E97" s="7">
        <f t="shared" si="3"/>
        <v>3.2611464968152863E-2</v>
      </c>
      <c r="F97" s="6">
        <v>24.5</v>
      </c>
      <c r="G97" s="6">
        <v>26</v>
      </c>
      <c r="H97" s="1">
        <v>19.399999999999999</v>
      </c>
      <c r="I97" s="1" t="s">
        <v>9</v>
      </c>
      <c r="J97" s="7">
        <f t="shared" si="5"/>
        <v>4.7119625000000005E-2</v>
      </c>
      <c r="K97" s="20">
        <v>0.504</v>
      </c>
    </row>
    <row r="98" spans="1:12" x14ac:dyDescent="0.3">
      <c r="A98" s="17" t="s">
        <v>27</v>
      </c>
      <c r="B98" s="21"/>
      <c r="C98" s="22">
        <f>B98/3.14+AVERAGE(C5:C97)</f>
        <v>14.221628655571532</v>
      </c>
      <c r="D98" s="17">
        <f>COUNT(B5:B97)</f>
        <v>93</v>
      </c>
      <c r="E98" s="17">
        <f>SUM(E5:E97)</f>
        <v>1.6953901273885352</v>
      </c>
      <c r="F98" s="17">
        <f>AVERAGE(F5:F97)</f>
        <v>19.5</v>
      </c>
      <c r="G98" s="17">
        <f>AVERAGE(G5:G97)</f>
        <v>20.294642857142861</v>
      </c>
      <c r="H98" s="17">
        <f>AVERAGE(H5:H97)</f>
        <v>13.710714285714284</v>
      </c>
      <c r="I98" s="17">
        <f>COUNT(F5:F97)</f>
        <v>56</v>
      </c>
      <c r="J98" s="17">
        <f>SUM(J5:J97)</f>
        <v>1.8944797500000001</v>
      </c>
      <c r="K98" s="17">
        <f>SUM(K5:K97)</f>
        <v>16.232999999999997</v>
      </c>
      <c r="L98" s="17">
        <f>1/0.005*K98</f>
        <v>3246.5999999999995</v>
      </c>
    </row>
    <row r="99" spans="1:12" ht="57.6" customHeight="1" x14ac:dyDescent="0.3">
      <c r="A99" s="15" t="s">
        <v>39</v>
      </c>
      <c r="B99" s="14"/>
      <c r="C99" s="3" t="s">
        <v>33</v>
      </c>
      <c r="D99" s="3" t="s">
        <v>28</v>
      </c>
      <c r="E99" s="3" t="s">
        <v>37</v>
      </c>
      <c r="F99" s="4" t="s">
        <v>34</v>
      </c>
      <c r="G99" s="4" t="s">
        <v>35</v>
      </c>
      <c r="H99" s="4" t="s">
        <v>36</v>
      </c>
      <c r="I99" s="4" t="s">
        <v>29</v>
      </c>
      <c r="J99" s="4" t="s">
        <v>38</v>
      </c>
      <c r="K99" s="4" t="s">
        <v>40</v>
      </c>
      <c r="L99" s="4" t="s">
        <v>42</v>
      </c>
    </row>
    <row r="101" spans="1:12" x14ac:dyDescent="0.3">
      <c r="A101" s="11">
        <f>195-D98</f>
        <v>102</v>
      </c>
      <c r="B101" s="11">
        <f>D98-I98</f>
        <v>37</v>
      </c>
      <c r="C101" s="11">
        <f>195-I98</f>
        <v>139</v>
      </c>
      <c r="E101" s="11">
        <f>A97-D98</f>
        <v>0</v>
      </c>
      <c r="F101" s="11">
        <f>A97/100*E101</f>
        <v>0</v>
      </c>
    </row>
    <row r="102" spans="1:12" ht="28.8" x14ac:dyDescent="0.3">
      <c r="A102" s="15" t="s">
        <v>30</v>
      </c>
      <c r="B102" s="15" t="s">
        <v>31</v>
      </c>
      <c r="C102" s="15" t="s">
        <v>32</v>
      </c>
      <c r="E102" s="15" t="s">
        <v>58</v>
      </c>
      <c r="F102" s="15" t="s">
        <v>59</v>
      </c>
    </row>
  </sheetData>
  <phoneticPr fontId="2" type="noConversion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53F0E-8054-441E-B3C6-DED97E6728CE}">
  <dimension ref="A1:N62"/>
  <sheetViews>
    <sheetView topLeftCell="B1" workbookViewId="0">
      <selection activeCell="M5" sqref="M5:N11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50</v>
      </c>
      <c r="B2" s="1" t="s">
        <v>4</v>
      </c>
      <c r="C2" s="1" t="s">
        <v>51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  <c r="L4" s="18"/>
    </row>
    <row r="5" spans="1:14" x14ac:dyDescent="0.3">
      <c r="A5" s="9">
        <v>1</v>
      </c>
      <c r="B5" s="1">
        <v>40</v>
      </c>
      <c r="C5" s="6">
        <f>B5/3.14</f>
        <v>12.738853503184712</v>
      </c>
      <c r="D5" s="1" t="s">
        <v>16</v>
      </c>
      <c r="E5" s="7">
        <f t="shared" ref="E5:E57" si="0">3.14*C5^2/4*10^-4</f>
        <v>1.2738853503184712E-2</v>
      </c>
      <c r="F5" s="6">
        <v>14</v>
      </c>
      <c r="G5" s="6">
        <v>21</v>
      </c>
      <c r="H5" s="1">
        <v>21.5</v>
      </c>
      <c r="I5" s="1" t="s">
        <v>17</v>
      </c>
      <c r="J5" s="7">
        <f>3.14*F5^2/4*10^-4</f>
        <v>1.5386000000000002E-2</v>
      </c>
      <c r="K5" s="7">
        <v>0.11799999999999999</v>
      </c>
      <c r="L5" s="18"/>
      <c r="M5" t="s">
        <v>9</v>
      </c>
      <c r="N5">
        <f>COUNTIF(I5:I102,"N")</f>
        <v>17</v>
      </c>
    </row>
    <row r="6" spans="1:14" x14ac:dyDescent="0.3">
      <c r="A6" s="9">
        <v>2</v>
      </c>
      <c r="B6" s="1">
        <v>37</v>
      </c>
      <c r="C6" s="6">
        <f t="shared" ref="C6:C57" si="1">B6/3.14</f>
        <v>11.783439490445859</v>
      </c>
      <c r="D6" s="1" t="s">
        <v>9</v>
      </c>
      <c r="E6" s="7">
        <f t="shared" si="0"/>
        <v>1.0899681528662422E-2</v>
      </c>
      <c r="F6" s="6">
        <v>13</v>
      </c>
      <c r="G6" s="6">
        <v>20.5</v>
      </c>
      <c r="H6" s="1">
        <v>18.5</v>
      </c>
      <c r="I6" s="1" t="s">
        <v>17</v>
      </c>
      <c r="J6" s="7">
        <f t="shared" ref="J6:J57" si="2">3.14*F6^2/4*10^-4</f>
        <v>1.3266500000000001E-2</v>
      </c>
      <c r="K6" s="1">
        <v>9.9000000000000005E-2</v>
      </c>
      <c r="L6" s="18"/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48</v>
      </c>
      <c r="C7" s="6">
        <f t="shared" si="1"/>
        <v>15.286624203821656</v>
      </c>
      <c r="D7" s="1" t="s">
        <v>9</v>
      </c>
      <c r="E7" s="7">
        <f t="shared" si="0"/>
        <v>1.8343949044585989E-2</v>
      </c>
      <c r="F7" s="6">
        <v>21.5</v>
      </c>
      <c r="G7" s="6">
        <v>25.5</v>
      </c>
      <c r="H7" s="1">
        <v>20</v>
      </c>
      <c r="I7" s="1" t="s">
        <v>9</v>
      </c>
      <c r="J7" s="7">
        <f t="shared" si="2"/>
        <v>3.6286625000000003E-2</v>
      </c>
      <c r="K7" s="1">
        <v>0.38800000000000001</v>
      </c>
      <c r="L7" s="18"/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62</v>
      </c>
      <c r="C8" s="6">
        <f t="shared" si="1"/>
        <v>19.745222929936304</v>
      </c>
      <c r="D8" s="1" t="s">
        <v>16</v>
      </c>
      <c r="E8" s="7">
        <f t="shared" si="0"/>
        <v>3.0605095541401273E-2</v>
      </c>
      <c r="F8" s="6">
        <v>26</v>
      </c>
      <c r="G8" s="6">
        <v>25.5</v>
      </c>
      <c r="H8" s="1">
        <v>20.5</v>
      </c>
      <c r="I8" s="1" t="s">
        <v>9</v>
      </c>
      <c r="J8" s="7">
        <f t="shared" si="2"/>
        <v>5.3066000000000002E-2</v>
      </c>
      <c r="K8" s="1">
        <v>0.54600000000000004</v>
      </c>
      <c r="L8" s="18"/>
      <c r="M8" t="s">
        <v>17</v>
      </c>
      <c r="N8">
        <f>COUNTIF(I5:I102,"J")</f>
        <v>7</v>
      </c>
    </row>
    <row r="9" spans="1:14" x14ac:dyDescent="0.3">
      <c r="A9" s="9">
        <v>5</v>
      </c>
      <c r="B9" s="1">
        <v>28</v>
      </c>
      <c r="C9" s="6">
        <f t="shared" si="1"/>
        <v>8.9171974522292992</v>
      </c>
      <c r="D9" s="1" t="s">
        <v>17</v>
      </c>
      <c r="E9" s="7">
        <f t="shared" si="0"/>
        <v>6.2420382165605092E-3</v>
      </c>
      <c r="F9" s="6"/>
      <c r="G9" s="6"/>
      <c r="H9" s="1"/>
      <c r="I9" s="1"/>
      <c r="J9" s="7">
        <f t="shared" si="2"/>
        <v>0</v>
      </c>
      <c r="K9" s="1"/>
      <c r="L9" s="18"/>
      <c r="M9" t="s">
        <v>18</v>
      </c>
      <c r="N9">
        <f>COUNTIF(I5:I104,"V")</f>
        <v>1</v>
      </c>
    </row>
    <row r="10" spans="1:14" x14ac:dyDescent="0.3">
      <c r="A10" s="9">
        <v>6</v>
      </c>
      <c r="B10" s="1">
        <v>22</v>
      </c>
      <c r="C10" s="6">
        <f t="shared" si="1"/>
        <v>7.0063694267515917</v>
      </c>
      <c r="D10" s="1" t="s">
        <v>17</v>
      </c>
      <c r="E10" s="7">
        <f t="shared" si="0"/>
        <v>3.8535031847133755E-3</v>
      </c>
      <c r="F10" s="6"/>
      <c r="G10" s="6"/>
      <c r="H10" s="1"/>
      <c r="I10" s="1"/>
      <c r="J10" s="7">
        <f t="shared" si="2"/>
        <v>0</v>
      </c>
      <c r="K10" s="1"/>
      <c r="L10" s="18"/>
    </row>
    <row r="11" spans="1:14" x14ac:dyDescent="0.3">
      <c r="A11" s="9">
        <v>7</v>
      </c>
      <c r="B11" s="1">
        <v>57</v>
      </c>
      <c r="C11" s="6">
        <f t="shared" si="1"/>
        <v>18.152866242038215</v>
      </c>
      <c r="D11" s="1" t="s">
        <v>9</v>
      </c>
      <c r="E11" s="7">
        <f t="shared" si="0"/>
        <v>2.5867834394904459E-2</v>
      </c>
      <c r="F11" s="6">
        <v>19.5</v>
      </c>
      <c r="G11" s="6">
        <v>23.5</v>
      </c>
      <c r="H11" s="1">
        <v>20.5</v>
      </c>
      <c r="I11" s="1" t="s">
        <v>9</v>
      </c>
      <c r="J11" s="7">
        <f t="shared" si="2"/>
        <v>2.9849625000000005E-2</v>
      </c>
      <c r="K11" s="1">
        <v>0.29399999999999998</v>
      </c>
      <c r="L11" s="18"/>
      <c r="M11" t="s">
        <v>74</v>
      </c>
      <c r="N11">
        <f>SUM(N5:N9)</f>
        <v>25</v>
      </c>
    </row>
    <row r="12" spans="1:14" x14ac:dyDescent="0.3">
      <c r="A12" s="9">
        <v>8</v>
      </c>
      <c r="B12" s="1">
        <v>50</v>
      </c>
      <c r="C12" s="6">
        <f t="shared" si="1"/>
        <v>15.923566878980891</v>
      </c>
      <c r="D12" s="1" t="s">
        <v>9</v>
      </c>
      <c r="E12" s="7">
        <f t="shared" si="0"/>
        <v>1.9904458598726114E-2</v>
      </c>
      <c r="F12" s="6">
        <v>16.5</v>
      </c>
      <c r="G12" s="6">
        <v>23.5</v>
      </c>
      <c r="H12" s="1">
        <v>21</v>
      </c>
      <c r="I12" s="1" t="s">
        <v>9</v>
      </c>
      <c r="J12" s="7">
        <f t="shared" si="2"/>
        <v>2.1371625000000002E-2</v>
      </c>
      <c r="K12" s="1">
        <v>0.20799999999999999</v>
      </c>
      <c r="L12" s="18"/>
    </row>
    <row r="13" spans="1:14" x14ac:dyDescent="0.3">
      <c r="A13" s="9">
        <v>9</v>
      </c>
      <c r="B13" s="1">
        <v>33</v>
      </c>
      <c r="C13" s="6">
        <f t="shared" si="1"/>
        <v>10.509554140127388</v>
      </c>
      <c r="D13" s="1" t="s">
        <v>9</v>
      </c>
      <c r="E13" s="7">
        <f t="shared" si="0"/>
        <v>8.6703821656050964E-3</v>
      </c>
      <c r="F13" s="6"/>
      <c r="G13" s="6"/>
      <c r="H13" s="1"/>
      <c r="I13" s="1"/>
      <c r="J13" s="7">
        <f t="shared" si="2"/>
        <v>0</v>
      </c>
      <c r="K13" s="1"/>
      <c r="L13" s="18"/>
    </row>
    <row r="14" spans="1:14" x14ac:dyDescent="0.3">
      <c r="A14" s="9">
        <v>10</v>
      </c>
      <c r="B14" s="1">
        <v>40</v>
      </c>
      <c r="C14" s="6">
        <f t="shared" si="1"/>
        <v>12.738853503184712</v>
      </c>
      <c r="D14" s="1" t="s">
        <v>18</v>
      </c>
      <c r="E14" s="7">
        <f t="shared" si="0"/>
        <v>1.2738853503184712E-2</v>
      </c>
      <c r="F14" s="6"/>
      <c r="G14" s="6"/>
      <c r="H14" s="1"/>
      <c r="I14" s="1"/>
      <c r="J14" s="7">
        <f t="shared" si="2"/>
        <v>0</v>
      </c>
      <c r="K14" s="1"/>
      <c r="L14" s="18"/>
    </row>
    <row r="15" spans="1:14" x14ac:dyDescent="0.3">
      <c r="A15" s="9">
        <v>11</v>
      </c>
      <c r="B15" s="1">
        <v>30</v>
      </c>
      <c r="C15" s="6">
        <f t="shared" si="1"/>
        <v>9.5541401273885338</v>
      </c>
      <c r="D15" s="1" t="s">
        <v>17</v>
      </c>
      <c r="E15" s="7">
        <f t="shared" si="0"/>
        <v>7.1656050955414006E-3</v>
      </c>
      <c r="F15" s="6"/>
      <c r="G15" s="6"/>
      <c r="H15" s="1"/>
      <c r="I15" s="1"/>
      <c r="J15" s="7">
        <f t="shared" si="2"/>
        <v>0</v>
      </c>
      <c r="K15" s="1"/>
      <c r="L15" s="18"/>
    </row>
    <row r="16" spans="1:14" x14ac:dyDescent="0.3">
      <c r="A16" s="9">
        <v>12</v>
      </c>
      <c r="B16" s="1">
        <v>47</v>
      </c>
      <c r="C16" s="6">
        <f t="shared" si="1"/>
        <v>14.968152866242038</v>
      </c>
      <c r="D16" s="1" t="s">
        <v>16</v>
      </c>
      <c r="E16" s="7">
        <f t="shared" si="0"/>
        <v>1.7587579617834397E-2</v>
      </c>
      <c r="F16" s="6">
        <v>17</v>
      </c>
      <c r="G16" s="6">
        <v>25.5</v>
      </c>
      <c r="H16" s="1">
        <v>21.5</v>
      </c>
      <c r="I16" s="1" t="s">
        <v>17</v>
      </c>
      <c r="J16" s="7">
        <f t="shared" si="2"/>
        <v>2.2686500000000002E-2</v>
      </c>
      <c r="K16" s="1">
        <v>0.22500000000000001</v>
      </c>
      <c r="L16" s="18"/>
    </row>
    <row r="17" spans="1:12" x14ac:dyDescent="0.3">
      <c r="A17" s="9">
        <v>13</v>
      </c>
      <c r="B17" s="1">
        <v>43</v>
      </c>
      <c r="C17" s="6">
        <f t="shared" si="1"/>
        <v>13.694267515923567</v>
      </c>
      <c r="D17" s="6" t="s">
        <v>9</v>
      </c>
      <c r="E17" s="7">
        <f t="shared" si="0"/>
        <v>1.4721337579617836E-2</v>
      </c>
      <c r="F17" s="6">
        <v>17.5</v>
      </c>
      <c r="G17" s="6">
        <v>24</v>
      </c>
      <c r="H17" s="1">
        <v>22</v>
      </c>
      <c r="I17" s="1" t="s">
        <v>9</v>
      </c>
      <c r="J17" s="7">
        <f t="shared" si="2"/>
        <v>2.4040624999999999E-2</v>
      </c>
      <c r="K17" s="1">
        <v>0.23599999999999999</v>
      </c>
      <c r="L17" s="18"/>
    </row>
    <row r="18" spans="1:12" x14ac:dyDescent="0.3">
      <c r="A18" s="9">
        <v>14</v>
      </c>
      <c r="B18" s="1">
        <v>58</v>
      </c>
      <c r="C18" s="6">
        <f t="shared" si="1"/>
        <v>18.471337579617835</v>
      </c>
      <c r="D18" s="6" t="s">
        <v>9</v>
      </c>
      <c r="E18" s="7">
        <f t="shared" si="0"/>
        <v>2.6783439490445864E-2</v>
      </c>
      <c r="F18" s="6">
        <v>26.5</v>
      </c>
      <c r="G18" s="6">
        <v>25.5</v>
      </c>
      <c r="H18" s="1">
        <v>20.5</v>
      </c>
      <c r="I18" s="1" t="s">
        <v>9</v>
      </c>
      <c r="J18" s="7">
        <f t="shared" si="2"/>
        <v>5.5126625000000005E-2</v>
      </c>
      <c r="K18" s="1">
        <v>0.59</v>
      </c>
      <c r="L18" s="18"/>
    </row>
    <row r="19" spans="1:12" x14ac:dyDescent="0.3">
      <c r="A19" s="9">
        <v>15</v>
      </c>
      <c r="B19" s="1">
        <v>37</v>
      </c>
      <c r="C19" s="6">
        <f t="shared" si="1"/>
        <v>11.783439490445859</v>
      </c>
      <c r="D19" s="6" t="s">
        <v>9</v>
      </c>
      <c r="E19" s="7">
        <f t="shared" si="0"/>
        <v>1.0899681528662422E-2</v>
      </c>
      <c r="F19" s="6"/>
      <c r="G19" s="6"/>
      <c r="H19" s="1"/>
      <c r="I19" s="1"/>
      <c r="J19" s="7">
        <f t="shared" si="2"/>
        <v>0</v>
      </c>
      <c r="K19" s="1"/>
      <c r="L19" s="18"/>
    </row>
    <row r="20" spans="1:12" x14ac:dyDescent="0.3">
      <c r="A20" s="9">
        <v>16</v>
      </c>
      <c r="B20" s="1">
        <v>51</v>
      </c>
      <c r="C20" s="6">
        <f t="shared" si="1"/>
        <v>16.242038216560509</v>
      </c>
      <c r="D20" s="6" t="s">
        <v>9</v>
      </c>
      <c r="E20" s="7">
        <f t="shared" si="0"/>
        <v>2.0708598726114649E-2</v>
      </c>
      <c r="F20" s="6">
        <v>20.5</v>
      </c>
      <c r="G20" s="6">
        <v>24.5</v>
      </c>
      <c r="H20" s="1">
        <v>22.5</v>
      </c>
      <c r="I20" s="1" t="s">
        <v>9</v>
      </c>
      <c r="J20" s="7">
        <f t="shared" si="2"/>
        <v>3.2989625000000002E-2</v>
      </c>
      <c r="K20" s="1">
        <v>0.33900000000000002</v>
      </c>
      <c r="L20" s="18"/>
    </row>
    <row r="21" spans="1:12" x14ac:dyDescent="0.3">
      <c r="A21" s="9">
        <v>17</v>
      </c>
      <c r="B21" s="1">
        <v>26</v>
      </c>
      <c r="C21" s="6">
        <f t="shared" si="1"/>
        <v>8.2802547770700627</v>
      </c>
      <c r="D21" s="6" t="s">
        <v>17</v>
      </c>
      <c r="E21" s="7">
        <f t="shared" si="0"/>
        <v>5.3821656050955409E-3</v>
      </c>
      <c r="F21" s="6"/>
      <c r="G21" s="6"/>
      <c r="H21" s="1"/>
      <c r="I21" s="1"/>
      <c r="J21" s="7">
        <f t="shared" si="2"/>
        <v>0</v>
      </c>
      <c r="K21" s="1"/>
      <c r="L21" s="18"/>
    </row>
    <row r="22" spans="1:12" x14ac:dyDescent="0.3">
      <c r="A22" s="9">
        <v>18</v>
      </c>
      <c r="B22" s="1">
        <v>46</v>
      </c>
      <c r="C22" s="6">
        <f t="shared" si="1"/>
        <v>14.64968152866242</v>
      </c>
      <c r="D22" s="6" t="s">
        <v>9</v>
      </c>
      <c r="E22" s="7">
        <f t="shared" si="0"/>
        <v>1.6847133757961784E-2</v>
      </c>
      <c r="F22" s="6">
        <v>20</v>
      </c>
      <c r="G22" s="6">
        <v>22</v>
      </c>
      <c r="H22" s="1">
        <v>18.5</v>
      </c>
      <c r="I22" s="1" t="s">
        <v>9</v>
      </c>
      <c r="J22" s="7">
        <f t="shared" si="2"/>
        <v>3.1400000000000004E-2</v>
      </c>
      <c r="K22" s="1">
        <v>0.27100000000000002</v>
      </c>
      <c r="L22" s="18"/>
    </row>
    <row r="23" spans="1:12" x14ac:dyDescent="0.3">
      <c r="A23" s="9">
        <v>19</v>
      </c>
      <c r="B23" s="1">
        <v>36</v>
      </c>
      <c r="C23" s="6">
        <f t="shared" si="1"/>
        <v>11.464968152866241</v>
      </c>
      <c r="D23" s="6" t="s">
        <v>9</v>
      </c>
      <c r="E23" s="7">
        <f t="shared" si="0"/>
        <v>1.0318471337579618E-2</v>
      </c>
      <c r="F23" s="6"/>
      <c r="G23" s="6"/>
      <c r="H23" s="1"/>
      <c r="I23" s="1"/>
      <c r="J23" s="7">
        <f t="shared" si="2"/>
        <v>0</v>
      </c>
      <c r="K23" s="1"/>
      <c r="L23" s="18"/>
    </row>
    <row r="24" spans="1:12" x14ac:dyDescent="0.3">
      <c r="A24" s="9">
        <v>20</v>
      </c>
      <c r="B24" s="1">
        <v>30</v>
      </c>
      <c r="C24" s="6">
        <f t="shared" si="1"/>
        <v>9.5541401273885338</v>
      </c>
      <c r="D24" s="6" t="s">
        <v>9</v>
      </c>
      <c r="E24" s="7">
        <f t="shared" si="0"/>
        <v>7.1656050955414006E-3</v>
      </c>
      <c r="F24" s="6"/>
      <c r="G24" s="6"/>
      <c r="H24" s="1"/>
      <c r="I24" s="1"/>
      <c r="J24" s="7">
        <f t="shared" si="2"/>
        <v>0</v>
      </c>
      <c r="K24" s="1"/>
      <c r="L24" s="18"/>
    </row>
    <row r="25" spans="1:12" x14ac:dyDescent="0.3">
      <c r="A25" s="9">
        <v>21</v>
      </c>
      <c r="B25" s="1">
        <v>31</v>
      </c>
      <c r="C25" s="6">
        <f t="shared" si="1"/>
        <v>9.872611464968152</v>
      </c>
      <c r="D25" s="6" t="s">
        <v>17</v>
      </c>
      <c r="E25" s="7">
        <f t="shared" si="0"/>
        <v>7.6512738853503183E-3</v>
      </c>
      <c r="F25" s="6"/>
      <c r="G25" s="6"/>
      <c r="H25" s="1"/>
      <c r="I25" s="1"/>
      <c r="J25" s="7">
        <f t="shared" si="2"/>
        <v>0</v>
      </c>
      <c r="K25" s="1"/>
      <c r="L25" s="18"/>
    </row>
    <row r="26" spans="1:12" x14ac:dyDescent="0.3">
      <c r="A26" s="9">
        <v>22</v>
      </c>
      <c r="B26" s="1">
        <v>58</v>
      </c>
      <c r="C26" s="6">
        <f t="shared" si="1"/>
        <v>18.471337579617835</v>
      </c>
      <c r="D26" s="6" t="s">
        <v>9</v>
      </c>
      <c r="E26" s="7">
        <f t="shared" si="0"/>
        <v>2.6783439490445864E-2</v>
      </c>
      <c r="F26" s="6">
        <v>22</v>
      </c>
      <c r="G26" s="6">
        <v>25.5</v>
      </c>
      <c r="H26" s="1">
        <v>24</v>
      </c>
      <c r="I26" s="1" t="s">
        <v>9</v>
      </c>
      <c r="J26" s="7">
        <f t="shared" si="2"/>
        <v>3.7994E-2</v>
      </c>
      <c r="K26" s="1">
        <v>0.38800000000000001</v>
      </c>
      <c r="L26" s="18"/>
    </row>
    <row r="27" spans="1:12" x14ac:dyDescent="0.3">
      <c r="A27" s="9">
        <v>23</v>
      </c>
      <c r="B27" s="1">
        <v>25</v>
      </c>
      <c r="C27" s="6">
        <f t="shared" si="1"/>
        <v>7.9617834394904454</v>
      </c>
      <c r="D27" s="6" t="s">
        <v>17</v>
      </c>
      <c r="E27" s="7">
        <f t="shared" si="0"/>
        <v>4.9761146496815284E-3</v>
      </c>
      <c r="F27" s="6"/>
      <c r="G27" s="6"/>
      <c r="H27" s="1"/>
      <c r="I27" s="1"/>
      <c r="J27" s="7">
        <f t="shared" si="2"/>
        <v>0</v>
      </c>
      <c r="K27" s="1"/>
      <c r="L27" s="18"/>
    </row>
    <row r="28" spans="1:12" x14ac:dyDescent="0.3">
      <c r="A28" s="9">
        <v>24</v>
      </c>
      <c r="B28" s="1">
        <v>88</v>
      </c>
      <c r="C28" s="6">
        <f t="shared" si="1"/>
        <v>28.025477707006367</v>
      </c>
      <c r="D28" s="1" t="s">
        <v>9</v>
      </c>
      <c r="E28" s="7">
        <f t="shared" si="0"/>
        <v>6.1656050955414009E-2</v>
      </c>
      <c r="F28" s="6">
        <v>36</v>
      </c>
      <c r="G28" s="6">
        <v>26</v>
      </c>
      <c r="H28" s="1">
        <v>20.5</v>
      </c>
      <c r="I28" s="1" t="s">
        <v>9</v>
      </c>
      <c r="J28" s="7">
        <f t="shared" si="2"/>
        <v>0.10173600000000001</v>
      </c>
      <c r="K28" s="1">
        <v>1.0580000000000001</v>
      </c>
      <c r="L28" s="18"/>
    </row>
    <row r="29" spans="1:12" x14ac:dyDescent="0.3">
      <c r="A29" s="9">
        <v>25</v>
      </c>
      <c r="B29" s="1">
        <v>30</v>
      </c>
      <c r="C29" s="6">
        <f t="shared" si="1"/>
        <v>9.5541401273885338</v>
      </c>
      <c r="D29" s="1" t="s">
        <v>9</v>
      </c>
      <c r="E29" s="7">
        <f t="shared" si="0"/>
        <v>7.1656050955414006E-3</v>
      </c>
      <c r="F29" s="6"/>
      <c r="G29" s="6"/>
      <c r="H29" s="1"/>
      <c r="I29" s="1"/>
      <c r="J29" s="7">
        <f t="shared" si="2"/>
        <v>0</v>
      </c>
      <c r="K29" s="1"/>
      <c r="L29" s="18"/>
    </row>
    <row r="30" spans="1:12" x14ac:dyDescent="0.3">
      <c r="A30" s="9">
        <v>26</v>
      </c>
      <c r="B30" s="1">
        <v>38</v>
      </c>
      <c r="C30" s="6">
        <f t="shared" si="1"/>
        <v>12.101910828025478</v>
      </c>
      <c r="D30" s="1" t="s">
        <v>9</v>
      </c>
      <c r="E30" s="7">
        <f t="shared" si="0"/>
        <v>1.1496815286624206E-2</v>
      </c>
      <c r="F30" s="6"/>
      <c r="G30" s="6"/>
      <c r="H30" s="1"/>
      <c r="I30" s="1"/>
      <c r="J30" s="7">
        <f t="shared" si="2"/>
        <v>0</v>
      </c>
      <c r="K30" s="1"/>
      <c r="L30" s="18"/>
    </row>
    <row r="31" spans="1:12" x14ac:dyDescent="0.3">
      <c r="A31" s="9">
        <v>27</v>
      </c>
      <c r="B31" s="1">
        <v>35</v>
      </c>
      <c r="C31" s="6">
        <f t="shared" si="1"/>
        <v>11.146496815286623</v>
      </c>
      <c r="D31" s="1" t="s">
        <v>9</v>
      </c>
      <c r="E31" s="7">
        <f t="shared" si="0"/>
        <v>9.7531847133757957E-3</v>
      </c>
      <c r="F31" s="6"/>
      <c r="G31" s="6"/>
      <c r="H31" s="1"/>
      <c r="I31" s="1"/>
      <c r="J31" s="7">
        <f t="shared" si="2"/>
        <v>0</v>
      </c>
      <c r="K31" s="1"/>
      <c r="L31" s="18"/>
    </row>
    <row r="32" spans="1:12" x14ac:dyDescent="0.3">
      <c r="A32" s="9">
        <v>28</v>
      </c>
      <c r="B32" s="1">
        <v>34</v>
      </c>
      <c r="C32" s="6">
        <f t="shared" si="1"/>
        <v>10.828025477707007</v>
      </c>
      <c r="D32" s="1" t="s">
        <v>9</v>
      </c>
      <c r="E32" s="7">
        <f t="shared" si="0"/>
        <v>9.2038216560509575E-3</v>
      </c>
      <c r="F32" s="6"/>
      <c r="G32" s="6"/>
      <c r="H32" s="1"/>
      <c r="I32" s="1"/>
      <c r="J32" s="7">
        <f t="shared" si="2"/>
        <v>0</v>
      </c>
      <c r="K32" s="1"/>
      <c r="L32" s="18"/>
    </row>
    <row r="33" spans="1:12" x14ac:dyDescent="0.3">
      <c r="A33" s="9">
        <v>29</v>
      </c>
      <c r="B33" s="1">
        <v>39</v>
      </c>
      <c r="C33" s="6">
        <f t="shared" si="1"/>
        <v>12.420382165605096</v>
      </c>
      <c r="D33" s="1" t="s">
        <v>9</v>
      </c>
      <c r="E33" s="7">
        <f t="shared" si="0"/>
        <v>1.210987261146497E-2</v>
      </c>
      <c r="F33" s="6"/>
      <c r="G33" s="6"/>
      <c r="H33" s="1"/>
      <c r="I33" s="1"/>
      <c r="J33" s="7">
        <f t="shared" si="2"/>
        <v>0</v>
      </c>
      <c r="K33" s="1"/>
      <c r="L33" s="18"/>
    </row>
    <row r="34" spans="1:12" x14ac:dyDescent="0.3">
      <c r="A34" s="9">
        <v>30</v>
      </c>
      <c r="B34" s="1">
        <v>18</v>
      </c>
      <c r="C34" s="6">
        <f t="shared" si="1"/>
        <v>5.7324840764331206</v>
      </c>
      <c r="D34" s="1" t="s">
        <v>9</v>
      </c>
      <c r="E34" s="7">
        <f t="shared" si="0"/>
        <v>2.5796178343949045E-3</v>
      </c>
      <c r="F34" s="6"/>
      <c r="G34" s="6"/>
      <c r="H34" s="1"/>
      <c r="I34" s="1"/>
      <c r="J34" s="7">
        <f t="shared" si="2"/>
        <v>0</v>
      </c>
      <c r="K34" s="1"/>
      <c r="L34" s="18"/>
    </row>
    <row r="35" spans="1:12" x14ac:dyDescent="0.3">
      <c r="A35" s="9">
        <v>31</v>
      </c>
      <c r="B35" s="1">
        <v>40</v>
      </c>
      <c r="C35" s="6">
        <f t="shared" si="1"/>
        <v>12.738853503184712</v>
      </c>
      <c r="D35" s="1" t="s">
        <v>9</v>
      </c>
      <c r="E35" s="7">
        <f t="shared" si="0"/>
        <v>1.2738853503184712E-2</v>
      </c>
      <c r="F35" s="6">
        <v>14.5</v>
      </c>
      <c r="G35" s="6">
        <v>22</v>
      </c>
      <c r="H35" s="1">
        <v>20</v>
      </c>
      <c r="I35" s="1" t="s">
        <v>17</v>
      </c>
      <c r="J35" s="7">
        <f t="shared" si="2"/>
        <v>1.6504625000000002E-2</v>
      </c>
      <c r="K35" s="1">
        <v>0.14499999999999999</v>
      </c>
      <c r="L35" s="18"/>
    </row>
    <row r="36" spans="1:12" x14ac:dyDescent="0.3">
      <c r="A36" s="9">
        <v>32</v>
      </c>
      <c r="B36" s="1">
        <v>38</v>
      </c>
      <c r="C36" s="6">
        <f t="shared" si="1"/>
        <v>12.101910828025478</v>
      </c>
      <c r="D36" s="1" t="s">
        <v>9</v>
      </c>
      <c r="E36" s="7">
        <f t="shared" si="0"/>
        <v>1.1496815286624206E-2</v>
      </c>
      <c r="F36" s="6">
        <v>14.5</v>
      </c>
      <c r="G36" s="6">
        <v>22.5</v>
      </c>
      <c r="H36" s="1">
        <v>20</v>
      </c>
      <c r="I36" s="1" t="s">
        <v>17</v>
      </c>
      <c r="J36" s="7">
        <f t="shared" si="2"/>
        <v>1.6504625000000002E-2</v>
      </c>
      <c r="K36" s="1">
        <v>0.151</v>
      </c>
      <c r="L36" s="18"/>
    </row>
    <row r="37" spans="1:12" x14ac:dyDescent="0.3">
      <c r="A37" s="9">
        <v>33</v>
      </c>
      <c r="B37" s="1">
        <v>61</v>
      </c>
      <c r="C37" s="6">
        <f t="shared" si="1"/>
        <v>19.426751592356688</v>
      </c>
      <c r="D37" s="1" t="s">
        <v>9</v>
      </c>
      <c r="E37" s="7">
        <f t="shared" si="0"/>
        <v>2.962579617834395E-2</v>
      </c>
      <c r="F37" s="6">
        <v>25.5</v>
      </c>
      <c r="G37" s="6">
        <v>26</v>
      </c>
      <c r="H37" s="1">
        <v>20</v>
      </c>
      <c r="I37" s="1" t="s">
        <v>9</v>
      </c>
      <c r="J37" s="7">
        <f t="shared" si="2"/>
        <v>5.1044625000000003E-2</v>
      </c>
      <c r="K37" s="1">
        <v>0.54600000000000004</v>
      </c>
      <c r="L37" s="18"/>
    </row>
    <row r="38" spans="1:12" x14ac:dyDescent="0.3">
      <c r="A38" s="9">
        <v>34</v>
      </c>
      <c r="B38" s="1">
        <v>51</v>
      </c>
      <c r="C38" s="6">
        <f t="shared" si="1"/>
        <v>16.242038216560509</v>
      </c>
      <c r="D38" s="1" t="s">
        <v>9</v>
      </c>
      <c r="E38" s="7">
        <f t="shared" si="0"/>
        <v>2.0708598726114649E-2</v>
      </c>
      <c r="F38" s="6">
        <v>20.5</v>
      </c>
      <c r="G38" s="6">
        <v>25.5</v>
      </c>
      <c r="H38" s="1">
        <v>23</v>
      </c>
      <c r="I38" s="1" t="s">
        <v>9</v>
      </c>
      <c r="J38" s="7">
        <f t="shared" si="2"/>
        <v>3.2989625000000002E-2</v>
      </c>
      <c r="K38" s="1">
        <v>0.35199999999999998</v>
      </c>
      <c r="L38" s="18"/>
    </row>
    <row r="39" spans="1:12" x14ac:dyDescent="0.3">
      <c r="A39" s="9">
        <v>35</v>
      </c>
      <c r="B39" s="1">
        <v>42</v>
      </c>
      <c r="C39" s="6">
        <f t="shared" si="1"/>
        <v>13.375796178343949</v>
      </c>
      <c r="D39" s="1" t="s">
        <v>9</v>
      </c>
      <c r="E39" s="7">
        <f t="shared" si="0"/>
        <v>1.4044585987261148E-2</v>
      </c>
      <c r="F39" s="6"/>
      <c r="G39" s="6"/>
      <c r="H39" s="1"/>
      <c r="I39" s="1"/>
      <c r="J39" s="7">
        <f t="shared" si="2"/>
        <v>0</v>
      </c>
      <c r="K39" s="1"/>
      <c r="L39" s="18"/>
    </row>
    <row r="40" spans="1:12" x14ac:dyDescent="0.3">
      <c r="A40" s="9">
        <v>36</v>
      </c>
      <c r="B40" s="1">
        <v>33</v>
      </c>
      <c r="C40" s="6">
        <f t="shared" si="1"/>
        <v>10.509554140127388</v>
      </c>
      <c r="D40" s="1" t="s">
        <v>9</v>
      </c>
      <c r="E40" s="7">
        <f t="shared" si="0"/>
        <v>8.6703821656050964E-3</v>
      </c>
      <c r="F40" s="6"/>
      <c r="G40" s="6"/>
      <c r="H40" s="1"/>
      <c r="I40" s="1"/>
      <c r="J40" s="7">
        <f t="shared" si="2"/>
        <v>0</v>
      </c>
      <c r="K40" s="1"/>
      <c r="L40" s="18"/>
    </row>
    <row r="41" spans="1:12" x14ac:dyDescent="0.3">
      <c r="A41" s="9">
        <v>37</v>
      </c>
      <c r="B41" s="1">
        <v>53</v>
      </c>
      <c r="C41" s="6">
        <f t="shared" si="1"/>
        <v>16.878980891719745</v>
      </c>
      <c r="D41" s="1" t="s">
        <v>9</v>
      </c>
      <c r="E41" s="7">
        <f t="shared" si="0"/>
        <v>2.2364649681528664E-2</v>
      </c>
      <c r="F41" s="6">
        <v>23.5</v>
      </c>
      <c r="G41" s="6">
        <v>24.5</v>
      </c>
      <c r="H41" s="1">
        <v>20</v>
      </c>
      <c r="I41" s="1" t="s">
        <v>17</v>
      </c>
      <c r="J41" s="7">
        <f t="shared" si="2"/>
        <v>4.3351625000000005E-2</v>
      </c>
      <c r="K41" s="1">
        <v>0.44600000000000001</v>
      </c>
      <c r="L41" s="18"/>
    </row>
    <row r="42" spans="1:12" x14ac:dyDescent="0.3">
      <c r="A42" s="9">
        <v>38</v>
      </c>
      <c r="B42" s="1">
        <v>23</v>
      </c>
      <c r="C42" s="6">
        <f t="shared" si="1"/>
        <v>7.3248407643312099</v>
      </c>
      <c r="D42" s="1" t="s">
        <v>17</v>
      </c>
      <c r="E42" s="7">
        <f t="shared" si="0"/>
        <v>4.211783439490446E-3</v>
      </c>
      <c r="F42" s="6"/>
      <c r="G42" s="6"/>
      <c r="H42" s="1"/>
      <c r="I42" s="1"/>
      <c r="J42" s="7">
        <f t="shared" si="2"/>
        <v>0</v>
      </c>
      <c r="K42" s="1"/>
      <c r="L42" s="18"/>
    </row>
    <row r="43" spans="1:12" x14ac:dyDescent="0.3">
      <c r="A43" s="9">
        <v>39</v>
      </c>
      <c r="B43" s="1">
        <v>43</v>
      </c>
      <c r="C43" s="6">
        <f t="shared" si="1"/>
        <v>13.694267515923567</v>
      </c>
      <c r="D43" s="1" t="s">
        <v>9</v>
      </c>
      <c r="E43" s="7">
        <f t="shared" si="0"/>
        <v>1.4721337579617836E-2</v>
      </c>
      <c r="F43" s="6"/>
      <c r="G43" s="6"/>
      <c r="H43" s="1"/>
      <c r="I43" s="1"/>
      <c r="J43" s="7">
        <f t="shared" si="2"/>
        <v>0</v>
      </c>
      <c r="K43" s="1"/>
      <c r="L43" s="18"/>
    </row>
    <row r="44" spans="1:12" x14ac:dyDescent="0.3">
      <c r="A44" s="9">
        <v>40</v>
      </c>
      <c r="B44" s="1">
        <v>35</v>
      </c>
      <c r="C44" s="6">
        <f t="shared" si="1"/>
        <v>11.146496815286623</v>
      </c>
      <c r="D44" s="1" t="s">
        <v>9</v>
      </c>
      <c r="E44" s="7">
        <f t="shared" si="0"/>
        <v>9.7531847133757957E-3</v>
      </c>
      <c r="F44" s="6"/>
      <c r="G44" s="6"/>
      <c r="H44" s="1"/>
      <c r="I44" s="1"/>
      <c r="J44" s="7">
        <f t="shared" si="2"/>
        <v>0</v>
      </c>
      <c r="K44" s="1"/>
      <c r="L44" s="18"/>
    </row>
    <row r="45" spans="1:12" x14ac:dyDescent="0.3">
      <c r="A45" s="9">
        <v>41</v>
      </c>
      <c r="B45" s="1">
        <v>44</v>
      </c>
      <c r="C45" s="6">
        <f t="shared" si="1"/>
        <v>14.012738853503183</v>
      </c>
      <c r="D45" s="1" t="s">
        <v>9</v>
      </c>
      <c r="E45" s="7">
        <f t="shared" si="0"/>
        <v>1.5414012738853502E-2</v>
      </c>
      <c r="F45" s="6">
        <v>16.5</v>
      </c>
      <c r="G45" s="6">
        <v>25.5</v>
      </c>
      <c r="H45" s="1">
        <v>23</v>
      </c>
      <c r="I45" s="1" t="s">
        <v>9</v>
      </c>
      <c r="J45" s="7">
        <f t="shared" si="2"/>
        <v>2.1371625000000002E-2</v>
      </c>
      <c r="K45" s="1">
        <v>0.22500000000000001</v>
      </c>
      <c r="L45" s="18"/>
    </row>
    <row r="46" spans="1:12" x14ac:dyDescent="0.3">
      <c r="A46" s="9">
        <v>42</v>
      </c>
      <c r="B46" s="1">
        <v>23</v>
      </c>
      <c r="C46" s="6">
        <f t="shared" si="1"/>
        <v>7.3248407643312099</v>
      </c>
      <c r="D46" s="1" t="s">
        <v>9</v>
      </c>
      <c r="E46" s="7">
        <f t="shared" si="0"/>
        <v>4.211783439490446E-3</v>
      </c>
      <c r="F46" s="6"/>
      <c r="G46" s="6"/>
      <c r="H46" s="1"/>
      <c r="I46" s="1"/>
      <c r="J46" s="7">
        <f t="shared" si="2"/>
        <v>0</v>
      </c>
      <c r="K46" s="1"/>
      <c r="L46" s="18"/>
    </row>
    <row r="47" spans="1:12" x14ac:dyDescent="0.3">
      <c r="A47" s="9">
        <v>43</v>
      </c>
      <c r="B47" s="1">
        <v>47</v>
      </c>
      <c r="C47" s="6">
        <f t="shared" si="1"/>
        <v>14.968152866242038</v>
      </c>
      <c r="D47" s="1" t="s">
        <v>9</v>
      </c>
      <c r="E47" s="7">
        <f t="shared" si="0"/>
        <v>1.7587579617834397E-2</v>
      </c>
      <c r="F47" s="6">
        <v>17.5</v>
      </c>
      <c r="G47" s="6">
        <v>24</v>
      </c>
      <c r="H47" s="1">
        <v>23</v>
      </c>
      <c r="I47" s="1" t="s">
        <v>9</v>
      </c>
      <c r="J47" s="7">
        <f t="shared" si="2"/>
        <v>2.4040624999999999E-2</v>
      </c>
      <c r="K47" s="1">
        <v>0.23599999999999999</v>
      </c>
      <c r="L47" s="18"/>
    </row>
    <row r="48" spans="1:12" x14ac:dyDescent="0.3">
      <c r="A48" s="9">
        <v>44</v>
      </c>
      <c r="B48" s="1">
        <v>25</v>
      </c>
      <c r="C48" s="6">
        <f t="shared" si="1"/>
        <v>7.9617834394904454</v>
      </c>
      <c r="D48" s="1" t="s">
        <v>17</v>
      </c>
      <c r="E48" s="7">
        <f t="shared" si="0"/>
        <v>4.9761146496815284E-3</v>
      </c>
      <c r="F48" s="6"/>
      <c r="G48" s="6"/>
      <c r="H48" s="1"/>
      <c r="I48" s="1"/>
      <c r="J48" s="7">
        <f t="shared" si="2"/>
        <v>0</v>
      </c>
      <c r="K48" s="1"/>
      <c r="L48" s="18"/>
    </row>
    <row r="49" spans="1:12" x14ac:dyDescent="0.3">
      <c r="A49" s="9">
        <v>45</v>
      </c>
      <c r="B49" s="1">
        <v>48</v>
      </c>
      <c r="C49" s="6">
        <f t="shared" si="1"/>
        <v>15.286624203821656</v>
      </c>
      <c r="D49" s="1" t="s">
        <v>9</v>
      </c>
      <c r="E49" s="7">
        <f t="shared" si="0"/>
        <v>1.8343949044585989E-2</v>
      </c>
      <c r="F49" s="6">
        <v>19.5</v>
      </c>
      <c r="G49" s="6">
        <v>23.5</v>
      </c>
      <c r="H49" s="1">
        <v>18</v>
      </c>
      <c r="I49" s="1" t="s">
        <v>9</v>
      </c>
      <c r="J49" s="7">
        <f t="shared" si="2"/>
        <v>2.9849625000000005E-2</v>
      </c>
      <c r="K49" s="1">
        <v>0.29399999999999998</v>
      </c>
      <c r="L49" s="18"/>
    </row>
    <row r="50" spans="1:12" x14ac:dyDescent="0.3">
      <c r="A50" s="9">
        <v>46</v>
      </c>
      <c r="B50" s="1">
        <v>20</v>
      </c>
      <c r="C50" s="6">
        <f t="shared" si="1"/>
        <v>6.3694267515923562</v>
      </c>
      <c r="D50" s="1" t="s">
        <v>17</v>
      </c>
      <c r="E50" s="7">
        <f t="shared" si="0"/>
        <v>3.1847133757961781E-3</v>
      </c>
      <c r="F50" s="6"/>
      <c r="G50" s="6"/>
      <c r="H50" s="1"/>
      <c r="I50" s="1"/>
      <c r="J50" s="7">
        <f t="shared" si="2"/>
        <v>0</v>
      </c>
      <c r="K50" s="1"/>
      <c r="L50" s="18"/>
    </row>
    <row r="51" spans="1:12" x14ac:dyDescent="0.3">
      <c r="A51" s="9">
        <v>47</v>
      </c>
      <c r="B51" s="1">
        <v>47</v>
      </c>
      <c r="C51" s="6">
        <f t="shared" si="1"/>
        <v>14.968152866242038</v>
      </c>
      <c r="D51" s="1" t="s">
        <v>9</v>
      </c>
      <c r="E51" s="7">
        <f t="shared" si="0"/>
        <v>1.7587579617834397E-2</v>
      </c>
      <c r="F51" s="6">
        <v>20</v>
      </c>
      <c r="G51" s="6">
        <v>24</v>
      </c>
      <c r="H51" s="1">
        <v>22.5</v>
      </c>
      <c r="I51" s="1" t="s">
        <v>9</v>
      </c>
      <c r="J51" s="7">
        <f t="shared" si="2"/>
        <v>3.1400000000000004E-2</v>
      </c>
      <c r="K51" s="1">
        <v>0.29399999999999998</v>
      </c>
      <c r="L51" s="18"/>
    </row>
    <row r="52" spans="1:12" x14ac:dyDescent="0.3">
      <c r="A52" s="9">
        <v>48</v>
      </c>
      <c r="B52" s="1">
        <v>27</v>
      </c>
      <c r="C52" s="6">
        <f t="shared" si="1"/>
        <v>8.598726114649681</v>
      </c>
      <c r="D52" s="1" t="s">
        <v>17</v>
      </c>
      <c r="E52" s="7">
        <f t="shared" si="0"/>
        <v>5.8041401273885348E-3</v>
      </c>
      <c r="F52" s="6"/>
      <c r="G52" s="6"/>
      <c r="H52" s="1"/>
      <c r="I52" s="1"/>
      <c r="J52" s="7">
        <f t="shared" si="2"/>
        <v>0</v>
      </c>
      <c r="K52" s="1"/>
      <c r="L52" s="18"/>
    </row>
    <row r="53" spans="1:12" x14ac:dyDescent="0.3">
      <c r="A53" s="9">
        <v>49</v>
      </c>
      <c r="B53" s="1">
        <v>41</v>
      </c>
      <c r="C53" s="6">
        <f t="shared" si="1"/>
        <v>13.057324840764331</v>
      </c>
      <c r="D53" s="1" t="s">
        <v>9</v>
      </c>
      <c r="E53" s="7">
        <f t="shared" si="0"/>
        <v>1.3383757961783441E-2</v>
      </c>
      <c r="F53" s="6">
        <v>14.5</v>
      </c>
      <c r="G53" s="6">
        <v>23</v>
      </c>
      <c r="H53" s="1">
        <v>21</v>
      </c>
      <c r="I53" s="1" t="s">
        <v>18</v>
      </c>
      <c r="J53" s="7">
        <f t="shared" si="2"/>
        <v>1.6504625000000002E-2</v>
      </c>
      <c r="K53" s="1">
        <v>0.151</v>
      </c>
      <c r="L53" s="18"/>
    </row>
    <row r="54" spans="1:12" x14ac:dyDescent="0.3">
      <c r="A54" s="9">
        <v>50</v>
      </c>
      <c r="B54" s="1">
        <v>32</v>
      </c>
      <c r="C54" s="6">
        <f t="shared" si="1"/>
        <v>10.19108280254777</v>
      </c>
      <c r="D54" s="1" t="s">
        <v>9</v>
      </c>
      <c r="E54" s="7">
        <f t="shared" si="0"/>
        <v>8.1528662420382158E-3</v>
      </c>
      <c r="F54" s="6"/>
      <c r="G54" s="6"/>
      <c r="H54" s="1"/>
      <c r="I54" s="1"/>
      <c r="J54" s="7">
        <f t="shared" si="2"/>
        <v>0</v>
      </c>
      <c r="K54" s="1"/>
      <c r="L54" s="18"/>
    </row>
    <row r="55" spans="1:12" x14ac:dyDescent="0.3">
      <c r="A55" s="9">
        <v>51</v>
      </c>
      <c r="B55" s="1">
        <v>49</v>
      </c>
      <c r="C55" s="6">
        <f t="shared" si="1"/>
        <v>15.605095541401273</v>
      </c>
      <c r="D55" s="1" t="s">
        <v>9</v>
      </c>
      <c r="E55" s="7">
        <f t="shared" si="0"/>
        <v>1.911624203821656E-2</v>
      </c>
      <c r="F55" s="6"/>
      <c r="G55" s="6"/>
      <c r="H55" s="1"/>
      <c r="I55" s="1"/>
      <c r="J55" s="7">
        <f t="shared" si="2"/>
        <v>0</v>
      </c>
      <c r="K55" s="1"/>
      <c r="L55" s="18"/>
    </row>
    <row r="56" spans="1:12" x14ac:dyDescent="0.3">
      <c r="A56" s="9">
        <v>52</v>
      </c>
      <c r="B56" s="1">
        <v>42</v>
      </c>
      <c r="C56" s="6">
        <f t="shared" si="1"/>
        <v>13.375796178343949</v>
      </c>
      <c r="D56" s="1" t="s">
        <v>9</v>
      </c>
      <c r="E56" s="7">
        <f t="shared" si="0"/>
        <v>1.4044585987261148E-2</v>
      </c>
      <c r="F56" s="6">
        <v>14.5</v>
      </c>
      <c r="G56" s="6">
        <v>22.5</v>
      </c>
      <c r="H56" s="1">
        <v>21.5</v>
      </c>
      <c r="I56" s="1" t="s">
        <v>9</v>
      </c>
      <c r="J56" s="7">
        <f t="shared" si="2"/>
        <v>1.6504625000000002E-2</v>
      </c>
      <c r="K56" s="1">
        <v>0.151</v>
      </c>
      <c r="L56" s="18"/>
    </row>
    <row r="57" spans="1:12" x14ac:dyDescent="0.3">
      <c r="A57" s="9">
        <v>53</v>
      </c>
      <c r="B57" s="1">
        <v>38</v>
      </c>
      <c r="C57" s="6">
        <f t="shared" si="1"/>
        <v>12.101910828025478</v>
      </c>
      <c r="D57" s="1" t="s">
        <v>9</v>
      </c>
      <c r="E57" s="7">
        <f t="shared" si="0"/>
        <v>1.1496815286624206E-2</v>
      </c>
      <c r="F57" s="6">
        <v>11</v>
      </c>
      <c r="G57" s="6">
        <v>20</v>
      </c>
      <c r="H57" s="1">
        <v>18.5</v>
      </c>
      <c r="I57" s="1" t="s">
        <v>17</v>
      </c>
      <c r="J57" s="7">
        <f t="shared" si="2"/>
        <v>9.4985E-3</v>
      </c>
      <c r="K57" s="1">
        <v>5.8999999999999997E-2</v>
      </c>
      <c r="L57" s="18"/>
    </row>
    <row r="58" spans="1:12" x14ac:dyDescent="0.3">
      <c r="A58" s="17" t="s">
        <v>27</v>
      </c>
      <c r="B58" s="21"/>
      <c r="C58" s="22">
        <f>B58/3.14+AVERAGE(C5:C57)</f>
        <v>12.732844610022829</v>
      </c>
      <c r="D58" s="17">
        <f>COUNT(B5:B57)</f>
        <v>53</v>
      </c>
      <c r="E58" s="17">
        <f>SUM(E5:E57)</f>
        <v>0.74246019108280248</v>
      </c>
      <c r="F58" s="17">
        <f>AVERAGE($F5:$F57)</f>
        <v>19.28</v>
      </c>
      <c r="G58" s="17">
        <f>AVERAGE(G5:G57)</f>
        <v>23.82</v>
      </c>
      <c r="H58" s="17">
        <f>AVERAGE(H5:H57)</f>
        <v>20.88</v>
      </c>
      <c r="I58" s="17">
        <f>COUNT(F5:F57)</f>
        <v>25</v>
      </c>
      <c r="J58" s="17">
        <f>SUM(J5:J57)</f>
        <v>0.7847645000000002</v>
      </c>
      <c r="K58" s="17">
        <f>SUM(K5:K57)</f>
        <v>7.8099999999999978</v>
      </c>
      <c r="L58" s="17">
        <f>1/0.005*K58</f>
        <v>1561.9999999999995</v>
      </c>
    </row>
    <row r="59" spans="1:12" ht="57.6" customHeight="1" x14ac:dyDescent="0.3">
      <c r="A59" s="15" t="s">
        <v>39</v>
      </c>
      <c r="B59" s="14"/>
      <c r="C59" s="3" t="s">
        <v>33</v>
      </c>
      <c r="D59" s="3" t="s">
        <v>28</v>
      </c>
      <c r="E59" s="3" t="s">
        <v>37</v>
      </c>
      <c r="F59" s="4" t="s">
        <v>34</v>
      </c>
      <c r="G59" s="4" t="s">
        <v>35</v>
      </c>
      <c r="H59" s="4" t="s">
        <v>36</v>
      </c>
      <c r="I59" s="4" t="s">
        <v>29</v>
      </c>
      <c r="J59" s="4" t="s">
        <v>38</v>
      </c>
      <c r="K59" s="4" t="s">
        <v>40</v>
      </c>
      <c r="L59" s="4" t="s">
        <v>42</v>
      </c>
    </row>
    <row r="60" spans="1:12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 x14ac:dyDescent="0.3">
      <c r="A61" s="11">
        <f>195-D58</f>
        <v>142</v>
      </c>
      <c r="B61" s="11">
        <f>D58-I58</f>
        <v>28</v>
      </c>
      <c r="C61" s="11">
        <f>195-I58</f>
        <v>170</v>
      </c>
      <c r="E61" s="11">
        <f>A57-D58</f>
        <v>0</v>
      </c>
      <c r="F61" s="11">
        <f>A57/100*E61</f>
        <v>0</v>
      </c>
    </row>
    <row r="62" spans="1:12" ht="28.8" x14ac:dyDescent="0.3">
      <c r="A62" s="15" t="s">
        <v>30</v>
      </c>
      <c r="B62" s="15" t="s">
        <v>31</v>
      </c>
      <c r="C62" s="15" t="s">
        <v>32</v>
      </c>
      <c r="E62" s="15" t="s">
        <v>58</v>
      </c>
      <c r="F62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57808-050F-456F-9E75-AB1BBB5FBB7B}">
  <dimension ref="A1:N68"/>
  <sheetViews>
    <sheetView workbookViewId="0">
      <selection activeCell="O17" sqref="O17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52</v>
      </c>
      <c r="B2" s="1" t="s">
        <v>4</v>
      </c>
      <c r="C2" s="1" t="s">
        <v>53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  <c r="L4" s="18"/>
    </row>
    <row r="5" spans="1:14" x14ac:dyDescent="0.3">
      <c r="A5" s="9">
        <v>1</v>
      </c>
      <c r="B5" s="1">
        <v>77</v>
      </c>
      <c r="C5" s="6">
        <f>B5/3.14</f>
        <v>24.522292993630572</v>
      </c>
      <c r="D5" s="1" t="s">
        <v>9</v>
      </c>
      <c r="E5" s="7">
        <f t="shared" ref="E5:E63" si="0">3.14*C5^2/4*10^-4</f>
        <v>4.7205414012738853E-2</v>
      </c>
      <c r="F5" s="6"/>
      <c r="G5" s="6"/>
      <c r="H5" s="1"/>
      <c r="I5" s="1"/>
      <c r="J5" s="7">
        <f>3.14*F5^2/4*10^-4</f>
        <v>0</v>
      </c>
      <c r="K5" s="7"/>
      <c r="L5" s="18"/>
      <c r="M5" t="s">
        <v>9</v>
      </c>
      <c r="N5">
        <f>COUNTIF(I5:I102,"N")</f>
        <v>32</v>
      </c>
    </row>
    <row r="6" spans="1:14" x14ac:dyDescent="0.3">
      <c r="A6" s="9">
        <v>2</v>
      </c>
      <c r="B6" s="1">
        <v>30</v>
      </c>
      <c r="C6" s="6">
        <f t="shared" ref="C6:C63" si="1">B6/3.14</f>
        <v>9.5541401273885338</v>
      </c>
      <c r="D6" s="1" t="s">
        <v>17</v>
      </c>
      <c r="E6" s="7">
        <f t="shared" si="0"/>
        <v>7.1656050955414006E-3</v>
      </c>
      <c r="F6" s="6"/>
      <c r="G6" s="6"/>
      <c r="H6" s="1"/>
      <c r="I6" s="1"/>
      <c r="J6" s="7">
        <f t="shared" ref="J6:J63" si="2">3.14*F6^2/4*10^-4</f>
        <v>0</v>
      </c>
      <c r="K6" s="1"/>
      <c r="L6" s="18"/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64</v>
      </c>
      <c r="C7" s="6">
        <f t="shared" si="1"/>
        <v>20.38216560509554</v>
      </c>
      <c r="D7" s="1" t="s">
        <v>18</v>
      </c>
      <c r="E7" s="7">
        <f t="shared" si="0"/>
        <v>3.2611464968152863E-2</v>
      </c>
      <c r="F7" s="6"/>
      <c r="G7" s="6"/>
      <c r="H7" s="1"/>
      <c r="I7" s="1"/>
      <c r="J7" s="7">
        <f t="shared" si="2"/>
        <v>0</v>
      </c>
      <c r="K7" s="1"/>
      <c r="L7" s="18"/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71</v>
      </c>
      <c r="C8" s="6">
        <f t="shared" si="1"/>
        <v>22.611464968152866</v>
      </c>
      <c r="D8" s="1" t="s">
        <v>9</v>
      </c>
      <c r="E8" s="7">
        <f t="shared" si="0"/>
        <v>4.0135350318471347E-2</v>
      </c>
      <c r="F8" s="6"/>
      <c r="G8" s="6"/>
      <c r="H8" s="1"/>
      <c r="I8" s="1"/>
      <c r="J8" s="7">
        <f t="shared" si="2"/>
        <v>0</v>
      </c>
      <c r="K8" s="1"/>
      <c r="L8" s="18"/>
      <c r="M8" t="s">
        <v>17</v>
      </c>
      <c r="N8">
        <f>COUNTIF(I5:I102,"J")</f>
        <v>4</v>
      </c>
    </row>
    <row r="9" spans="1:14" x14ac:dyDescent="0.3">
      <c r="A9" s="9">
        <v>5</v>
      </c>
      <c r="B9" s="1"/>
      <c r="C9" s="6">
        <f t="shared" si="1"/>
        <v>0</v>
      </c>
      <c r="D9" s="1"/>
      <c r="E9" s="7">
        <f t="shared" si="0"/>
        <v>0</v>
      </c>
      <c r="F9" s="6">
        <v>11.5</v>
      </c>
      <c r="G9" s="6">
        <v>18.5</v>
      </c>
      <c r="H9" s="1">
        <v>17</v>
      </c>
      <c r="I9" s="1" t="s">
        <v>9</v>
      </c>
      <c r="J9" s="7">
        <f t="shared" si="2"/>
        <v>1.0381625000000002E-2</v>
      </c>
      <c r="K9" s="1">
        <v>7.2999999999999995E-2</v>
      </c>
      <c r="L9" s="18"/>
      <c r="M9" t="s">
        <v>18</v>
      </c>
      <c r="N9">
        <f>COUNTIF(I5:I104,"V")</f>
        <v>0</v>
      </c>
    </row>
    <row r="10" spans="1:14" x14ac:dyDescent="0.3">
      <c r="A10" s="9">
        <v>6</v>
      </c>
      <c r="B10" s="1">
        <v>32</v>
      </c>
      <c r="C10" s="6">
        <f t="shared" si="1"/>
        <v>10.19108280254777</v>
      </c>
      <c r="D10" s="1" t="s">
        <v>9</v>
      </c>
      <c r="E10" s="7">
        <f t="shared" si="0"/>
        <v>8.1528662420382158E-3</v>
      </c>
      <c r="F10" s="6">
        <v>11</v>
      </c>
      <c r="G10" s="6">
        <v>18</v>
      </c>
      <c r="H10" s="1">
        <v>17.5</v>
      </c>
      <c r="I10" s="1" t="s">
        <v>17</v>
      </c>
      <c r="J10" s="7">
        <f t="shared" si="2"/>
        <v>9.4985E-3</v>
      </c>
      <c r="K10" s="1">
        <v>5.3999999999999999E-2</v>
      </c>
      <c r="L10" s="18"/>
    </row>
    <row r="11" spans="1:14" x14ac:dyDescent="0.3">
      <c r="A11" s="9">
        <v>7</v>
      </c>
      <c r="B11" s="1"/>
      <c r="C11" s="6">
        <f t="shared" si="1"/>
        <v>0</v>
      </c>
      <c r="D11" s="1"/>
      <c r="E11" s="7">
        <f t="shared" si="0"/>
        <v>0</v>
      </c>
      <c r="F11" s="6">
        <v>22.5</v>
      </c>
      <c r="G11" s="6">
        <v>24.5</v>
      </c>
      <c r="H11" s="1">
        <v>20.5</v>
      </c>
      <c r="I11" s="1" t="s">
        <v>9</v>
      </c>
      <c r="J11" s="7">
        <f t="shared" si="2"/>
        <v>3.9740625000000002E-2</v>
      </c>
      <c r="K11" s="1">
        <v>0.40899999999999997</v>
      </c>
      <c r="L11" s="18"/>
      <c r="M11" t="s">
        <v>74</v>
      </c>
      <c r="N11">
        <f>SUM(N5:N9)</f>
        <v>36</v>
      </c>
    </row>
    <row r="12" spans="1:14" x14ac:dyDescent="0.3">
      <c r="A12" s="9">
        <v>8</v>
      </c>
      <c r="B12" s="1"/>
      <c r="C12" s="6">
        <f t="shared" si="1"/>
        <v>0</v>
      </c>
      <c r="D12" s="1"/>
      <c r="E12" s="7">
        <f t="shared" si="0"/>
        <v>0</v>
      </c>
      <c r="F12" s="6">
        <v>22</v>
      </c>
      <c r="G12" s="6">
        <v>24.5</v>
      </c>
      <c r="H12" s="1">
        <v>21</v>
      </c>
      <c r="I12" s="1" t="s">
        <v>9</v>
      </c>
      <c r="J12" s="7">
        <f t="shared" si="2"/>
        <v>3.7994E-2</v>
      </c>
      <c r="K12" s="1">
        <v>0.373</v>
      </c>
      <c r="L12" s="18"/>
    </row>
    <row r="13" spans="1:14" x14ac:dyDescent="0.3">
      <c r="A13" s="9">
        <v>9</v>
      </c>
      <c r="B13" s="1"/>
      <c r="C13" s="6">
        <f t="shared" si="1"/>
        <v>0</v>
      </c>
      <c r="D13" s="1"/>
      <c r="E13" s="7">
        <f t="shared" si="0"/>
        <v>0</v>
      </c>
      <c r="F13" s="6">
        <v>17.5</v>
      </c>
      <c r="G13" s="6">
        <v>24</v>
      </c>
      <c r="H13" s="1">
        <v>22</v>
      </c>
      <c r="I13" s="1" t="s">
        <v>17</v>
      </c>
      <c r="J13" s="7">
        <f t="shared" si="2"/>
        <v>2.4040624999999999E-2</v>
      </c>
      <c r="K13" s="1">
        <v>0.23599999999999999</v>
      </c>
      <c r="L13" s="18"/>
    </row>
    <row r="14" spans="1:14" x14ac:dyDescent="0.3">
      <c r="A14" s="9">
        <v>10</v>
      </c>
      <c r="B14" s="1">
        <v>31</v>
      </c>
      <c r="C14" s="6">
        <f t="shared" si="1"/>
        <v>9.872611464968152</v>
      </c>
      <c r="D14" s="1" t="s">
        <v>9</v>
      </c>
      <c r="E14" s="7">
        <f t="shared" si="0"/>
        <v>7.6512738853503183E-3</v>
      </c>
      <c r="F14" s="6"/>
      <c r="G14" s="6"/>
      <c r="H14" s="1"/>
      <c r="I14" s="1"/>
      <c r="J14" s="7">
        <f t="shared" si="2"/>
        <v>0</v>
      </c>
      <c r="K14" s="1"/>
      <c r="L14" s="18"/>
    </row>
    <row r="15" spans="1:14" x14ac:dyDescent="0.3">
      <c r="A15" s="9">
        <v>11</v>
      </c>
      <c r="B15" s="1">
        <v>69</v>
      </c>
      <c r="C15" s="6">
        <f t="shared" si="1"/>
        <v>21.97452229299363</v>
      </c>
      <c r="D15" s="1" t="s">
        <v>9</v>
      </c>
      <c r="E15" s="7">
        <f t="shared" si="0"/>
        <v>3.7906050955414015E-2</v>
      </c>
      <c r="F15" s="6"/>
      <c r="G15" s="6"/>
      <c r="H15" s="1"/>
      <c r="I15" s="1"/>
      <c r="J15" s="7">
        <f t="shared" si="2"/>
        <v>0</v>
      </c>
      <c r="K15" s="1"/>
      <c r="L15" s="18"/>
    </row>
    <row r="16" spans="1:14" x14ac:dyDescent="0.3">
      <c r="A16" s="9">
        <v>12</v>
      </c>
      <c r="B16" s="1"/>
      <c r="C16" s="6">
        <f t="shared" si="1"/>
        <v>0</v>
      </c>
      <c r="D16" s="1"/>
      <c r="E16" s="7">
        <f t="shared" si="0"/>
        <v>0</v>
      </c>
      <c r="F16" s="6">
        <v>18.5</v>
      </c>
      <c r="G16" s="6">
        <v>24</v>
      </c>
      <c r="H16" s="1">
        <v>18</v>
      </c>
      <c r="I16" s="1" t="s">
        <v>9</v>
      </c>
      <c r="J16" s="7">
        <f t="shared" si="2"/>
        <v>2.6866625000000002E-2</v>
      </c>
      <c r="K16" s="1">
        <v>0.26400000000000001</v>
      </c>
      <c r="L16" s="18"/>
    </row>
    <row r="17" spans="1:12" x14ac:dyDescent="0.3">
      <c r="A17" s="9">
        <v>13</v>
      </c>
      <c r="B17" s="1"/>
      <c r="C17" s="6">
        <f t="shared" si="1"/>
        <v>0</v>
      </c>
      <c r="D17" s="6"/>
      <c r="E17" s="7">
        <f t="shared" si="0"/>
        <v>0</v>
      </c>
      <c r="F17" s="6">
        <v>22.5</v>
      </c>
      <c r="G17" s="6">
        <v>25</v>
      </c>
      <c r="H17" s="1">
        <v>23.5</v>
      </c>
      <c r="I17" s="1" t="s">
        <v>9</v>
      </c>
      <c r="J17" s="7">
        <f t="shared" si="2"/>
        <v>3.9740625000000002E-2</v>
      </c>
      <c r="K17" s="1">
        <v>0.40899999999999997</v>
      </c>
      <c r="L17" s="18"/>
    </row>
    <row r="18" spans="1:12" x14ac:dyDescent="0.3">
      <c r="A18" s="9">
        <v>14</v>
      </c>
      <c r="B18" s="1">
        <v>55</v>
      </c>
      <c r="C18" s="6">
        <f t="shared" si="1"/>
        <v>17.515923566878982</v>
      </c>
      <c r="D18" s="6" t="s">
        <v>9</v>
      </c>
      <c r="E18" s="7">
        <f t="shared" si="0"/>
        <v>2.4084394904458607E-2</v>
      </c>
      <c r="F18" s="6">
        <v>18.5</v>
      </c>
      <c r="G18" s="6">
        <v>24.5</v>
      </c>
      <c r="H18" s="1">
        <v>20</v>
      </c>
      <c r="I18" s="1" t="s">
        <v>9</v>
      </c>
      <c r="J18" s="7">
        <f t="shared" si="2"/>
        <v>2.6866625000000002E-2</v>
      </c>
      <c r="K18" s="1">
        <v>0.27500000000000002</v>
      </c>
      <c r="L18" s="18"/>
    </row>
    <row r="19" spans="1:12" x14ac:dyDescent="0.3">
      <c r="A19" s="9">
        <v>15</v>
      </c>
      <c r="B19" s="1">
        <v>29</v>
      </c>
      <c r="C19" s="6">
        <f t="shared" si="1"/>
        <v>9.2356687898089174</v>
      </c>
      <c r="D19" s="6" t="s">
        <v>17</v>
      </c>
      <c r="E19" s="7">
        <f t="shared" si="0"/>
        <v>6.6958598726114659E-3</v>
      </c>
      <c r="F19" s="6"/>
      <c r="G19" s="6"/>
      <c r="H19" s="1"/>
      <c r="I19" s="1"/>
      <c r="J19" s="7">
        <f t="shared" si="2"/>
        <v>0</v>
      </c>
      <c r="K19" s="1"/>
      <c r="L19" s="18"/>
    </row>
    <row r="20" spans="1:12" x14ac:dyDescent="0.3">
      <c r="A20" s="9">
        <v>16</v>
      </c>
      <c r="B20" s="1"/>
      <c r="C20" s="6">
        <f t="shared" si="1"/>
        <v>0</v>
      </c>
      <c r="D20" s="6"/>
      <c r="E20" s="7">
        <f t="shared" si="0"/>
        <v>0</v>
      </c>
      <c r="F20" s="6">
        <v>22.5</v>
      </c>
      <c r="G20" s="6">
        <v>24.5</v>
      </c>
      <c r="H20" s="1">
        <v>20</v>
      </c>
      <c r="I20" s="1" t="s">
        <v>9</v>
      </c>
      <c r="J20" s="7">
        <f t="shared" si="2"/>
        <v>3.9740625000000002E-2</v>
      </c>
      <c r="K20" s="1">
        <v>0.40899999999999997</v>
      </c>
      <c r="L20" s="18"/>
    </row>
    <row r="21" spans="1:12" x14ac:dyDescent="0.3">
      <c r="A21" s="9">
        <v>17</v>
      </c>
      <c r="B21" s="1"/>
      <c r="C21" s="6">
        <f t="shared" si="1"/>
        <v>0</v>
      </c>
      <c r="D21" s="6"/>
      <c r="E21" s="7">
        <f t="shared" si="0"/>
        <v>0</v>
      </c>
      <c r="F21" s="6">
        <v>17</v>
      </c>
      <c r="G21" s="6">
        <v>24</v>
      </c>
      <c r="H21" s="1">
        <v>20</v>
      </c>
      <c r="I21" s="1" t="s">
        <v>9</v>
      </c>
      <c r="J21" s="7">
        <f t="shared" si="2"/>
        <v>2.2686500000000002E-2</v>
      </c>
      <c r="K21" s="1">
        <v>0.20799999999999999</v>
      </c>
      <c r="L21" s="18"/>
    </row>
    <row r="22" spans="1:12" x14ac:dyDescent="0.3">
      <c r="A22" s="9">
        <v>18</v>
      </c>
      <c r="B22" s="1">
        <v>33</v>
      </c>
      <c r="C22" s="6">
        <f t="shared" si="1"/>
        <v>10.509554140127388</v>
      </c>
      <c r="D22" s="6" t="s">
        <v>9</v>
      </c>
      <c r="E22" s="7">
        <f t="shared" si="0"/>
        <v>8.6703821656050964E-3</v>
      </c>
      <c r="F22" s="6"/>
      <c r="G22" s="6"/>
      <c r="H22" s="1"/>
      <c r="I22" s="1"/>
      <c r="J22" s="7">
        <f t="shared" si="2"/>
        <v>0</v>
      </c>
      <c r="K22" s="1"/>
      <c r="L22" s="18"/>
    </row>
    <row r="23" spans="1:12" x14ac:dyDescent="0.3">
      <c r="A23" s="9">
        <v>19</v>
      </c>
      <c r="B23" s="1"/>
      <c r="C23" s="6">
        <f t="shared" si="1"/>
        <v>0</v>
      </c>
      <c r="D23" s="6"/>
      <c r="E23" s="7">
        <f t="shared" si="0"/>
        <v>0</v>
      </c>
      <c r="F23" s="6">
        <v>13.5</v>
      </c>
      <c r="G23" s="6">
        <v>22</v>
      </c>
      <c r="H23" s="1">
        <v>21.5</v>
      </c>
      <c r="I23" s="1" t="s">
        <v>17</v>
      </c>
      <c r="J23" s="7">
        <f t="shared" si="2"/>
        <v>1.4306625E-2</v>
      </c>
      <c r="K23" s="1">
        <v>0.123</v>
      </c>
      <c r="L23" s="18"/>
    </row>
    <row r="24" spans="1:12" x14ac:dyDescent="0.3">
      <c r="A24" s="9">
        <v>20</v>
      </c>
      <c r="B24" s="1">
        <v>52</v>
      </c>
      <c r="C24" s="6">
        <f t="shared" si="1"/>
        <v>16.560509554140125</v>
      </c>
      <c r="D24" s="6" t="s">
        <v>17</v>
      </c>
      <c r="E24" s="7">
        <f t="shared" si="0"/>
        <v>2.1528662420382164E-2</v>
      </c>
      <c r="F24" s="6"/>
      <c r="G24" s="6"/>
      <c r="H24" s="1"/>
      <c r="I24" s="1"/>
      <c r="J24" s="7">
        <f t="shared" si="2"/>
        <v>0</v>
      </c>
      <c r="K24" s="1"/>
      <c r="L24" s="18"/>
    </row>
    <row r="25" spans="1:12" x14ac:dyDescent="0.3">
      <c r="A25" s="9">
        <v>21</v>
      </c>
      <c r="B25" s="1">
        <v>49</v>
      </c>
      <c r="C25" s="6">
        <f t="shared" si="1"/>
        <v>15.605095541401273</v>
      </c>
      <c r="D25" s="6" t="s">
        <v>9</v>
      </c>
      <c r="E25" s="7">
        <f t="shared" si="0"/>
        <v>1.911624203821656E-2</v>
      </c>
      <c r="F25" s="6"/>
      <c r="G25" s="6"/>
      <c r="H25" s="1"/>
      <c r="I25" s="1"/>
      <c r="J25" s="7">
        <f t="shared" si="2"/>
        <v>0</v>
      </c>
      <c r="K25" s="1"/>
      <c r="L25" s="18"/>
    </row>
    <row r="26" spans="1:12" x14ac:dyDescent="0.3">
      <c r="A26" s="9">
        <v>22</v>
      </c>
      <c r="B26" s="1">
        <v>34</v>
      </c>
      <c r="C26" s="6">
        <f t="shared" si="1"/>
        <v>10.828025477707007</v>
      </c>
      <c r="D26" s="6" t="s">
        <v>9</v>
      </c>
      <c r="E26" s="7">
        <f t="shared" si="0"/>
        <v>9.2038216560509575E-3</v>
      </c>
      <c r="F26" s="6">
        <v>14</v>
      </c>
      <c r="G26" s="6">
        <v>23</v>
      </c>
      <c r="H26" s="1">
        <v>22</v>
      </c>
      <c r="I26" s="1" t="s">
        <v>17</v>
      </c>
      <c r="J26" s="7">
        <f t="shared" si="2"/>
        <v>1.5386000000000002E-2</v>
      </c>
      <c r="K26" s="1">
        <v>0.129</v>
      </c>
      <c r="L26" s="18"/>
    </row>
    <row r="27" spans="1:12" x14ac:dyDescent="0.3">
      <c r="A27" s="9">
        <v>23</v>
      </c>
      <c r="B27" s="1">
        <v>48</v>
      </c>
      <c r="C27" s="6">
        <f t="shared" si="1"/>
        <v>15.286624203821656</v>
      </c>
      <c r="D27" s="6" t="s">
        <v>9</v>
      </c>
      <c r="E27" s="7">
        <f t="shared" si="0"/>
        <v>1.8343949044585989E-2</v>
      </c>
      <c r="F27" s="6"/>
      <c r="G27" s="6"/>
      <c r="H27" s="1"/>
      <c r="I27" s="1"/>
      <c r="J27" s="7">
        <f t="shared" si="2"/>
        <v>0</v>
      </c>
      <c r="K27" s="1"/>
      <c r="L27" s="18"/>
    </row>
    <row r="28" spans="1:12" x14ac:dyDescent="0.3">
      <c r="A28" s="9">
        <v>24</v>
      </c>
      <c r="B28" s="1">
        <v>66</v>
      </c>
      <c r="C28" s="6">
        <f t="shared" si="1"/>
        <v>21.019108280254777</v>
      </c>
      <c r="D28" s="1" t="s">
        <v>9</v>
      </c>
      <c r="E28" s="7">
        <f t="shared" si="0"/>
        <v>3.4681528662420386E-2</v>
      </c>
      <c r="F28" s="6"/>
      <c r="G28" s="6"/>
      <c r="H28" s="1"/>
      <c r="I28" s="1"/>
      <c r="J28" s="7">
        <f t="shared" si="2"/>
        <v>0</v>
      </c>
      <c r="K28" s="1"/>
      <c r="L28" s="18"/>
    </row>
    <row r="29" spans="1:12" x14ac:dyDescent="0.3">
      <c r="A29" s="9">
        <v>25</v>
      </c>
      <c r="B29" s="1"/>
      <c r="C29" s="6">
        <f t="shared" si="1"/>
        <v>0</v>
      </c>
      <c r="D29" s="1"/>
      <c r="E29" s="7">
        <f t="shared" si="0"/>
        <v>0</v>
      </c>
      <c r="F29" s="6">
        <v>17.5</v>
      </c>
      <c r="G29" s="6">
        <v>22</v>
      </c>
      <c r="H29" s="1">
        <v>21</v>
      </c>
      <c r="I29" s="1" t="s">
        <v>9</v>
      </c>
      <c r="J29" s="7">
        <f t="shared" si="2"/>
        <v>2.4040624999999999E-2</v>
      </c>
      <c r="K29" s="1">
        <v>0.217</v>
      </c>
      <c r="L29" s="18"/>
    </row>
    <row r="30" spans="1:12" x14ac:dyDescent="0.3">
      <c r="A30" s="9">
        <v>26</v>
      </c>
      <c r="B30" s="1"/>
      <c r="C30" s="6">
        <f t="shared" si="1"/>
        <v>0</v>
      </c>
      <c r="D30" s="1"/>
      <c r="E30" s="7">
        <f t="shared" si="0"/>
        <v>0</v>
      </c>
      <c r="F30" s="6">
        <v>14.5</v>
      </c>
      <c r="G30" s="6">
        <v>20</v>
      </c>
      <c r="H30" s="1">
        <v>17.5</v>
      </c>
      <c r="I30" s="1" t="s">
        <v>9</v>
      </c>
      <c r="J30" s="7">
        <f t="shared" si="2"/>
        <v>1.6504625000000002E-2</v>
      </c>
      <c r="K30" s="1">
        <v>0.13300000000000001</v>
      </c>
      <c r="L30" s="18"/>
    </row>
    <row r="31" spans="1:12" x14ac:dyDescent="0.3">
      <c r="A31" s="9">
        <v>27</v>
      </c>
      <c r="B31" s="1">
        <v>86</v>
      </c>
      <c r="C31" s="6">
        <f t="shared" si="1"/>
        <v>27.388535031847134</v>
      </c>
      <c r="D31" s="1" t="s">
        <v>9</v>
      </c>
      <c r="E31" s="7">
        <f t="shared" si="0"/>
        <v>5.8885350318471343E-2</v>
      </c>
      <c r="F31" s="6"/>
      <c r="G31" s="6"/>
      <c r="H31" s="1"/>
      <c r="I31" s="1"/>
      <c r="J31" s="7">
        <f t="shared" si="2"/>
        <v>0</v>
      </c>
      <c r="K31" s="1"/>
      <c r="L31" s="18"/>
    </row>
    <row r="32" spans="1:12" x14ac:dyDescent="0.3">
      <c r="A32" s="9">
        <v>28</v>
      </c>
      <c r="B32" s="1"/>
      <c r="C32" s="6">
        <f t="shared" si="1"/>
        <v>0</v>
      </c>
      <c r="D32" s="1"/>
      <c r="E32" s="7">
        <f t="shared" si="0"/>
        <v>0</v>
      </c>
      <c r="F32" s="6">
        <v>21</v>
      </c>
      <c r="G32" s="6">
        <v>24.5</v>
      </c>
      <c r="H32" s="1">
        <v>18</v>
      </c>
      <c r="I32" s="1" t="s">
        <v>9</v>
      </c>
      <c r="J32" s="7">
        <f t="shared" si="2"/>
        <v>3.4618500000000003E-2</v>
      </c>
      <c r="K32" s="1">
        <v>0.33900000000000002</v>
      </c>
      <c r="L32" s="18"/>
    </row>
    <row r="33" spans="1:12" x14ac:dyDescent="0.3">
      <c r="A33" s="9">
        <v>29</v>
      </c>
      <c r="B33" s="1"/>
      <c r="C33" s="6">
        <f t="shared" si="1"/>
        <v>0</v>
      </c>
      <c r="D33" s="1"/>
      <c r="E33" s="7">
        <f t="shared" si="0"/>
        <v>0</v>
      </c>
      <c r="F33" s="6">
        <v>21</v>
      </c>
      <c r="G33" s="6">
        <v>24.5</v>
      </c>
      <c r="H33" s="1">
        <v>21</v>
      </c>
      <c r="I33" s="1" t="s">
        <v>9</v>
      </c>
      <c r="J33" s="7">
        <f t="shared" si="2"/>
        <v>3.4618500000000003E-2</v>
      </c>
      <c r="K33" s="1">
        <v>0.33900000000000002</v>
      </c>
      <c r="L33" s="18"/>
    </row>
    <row r="34" spans="1:12" x14ac:dyDescent="0.3">
      <c r="A34" s="9">
        <v>30</v>
      </c>
      <c r="B34" s="1">
        <v>43</v>
      </c>
      <c r="C34" s="6">
        <f t="shared" si="1"/>
        <v>13.694267515923567</v>
      </c>
      <c r="D34" s="1" t="s">
        <v>9</v>
      </c>
      <c r="E34" s="7">
        <f t="shared" si="0"/>
        <v>1.4721337579617836E-2</v>
      </c>
      <c r="F34" s="6"/>
      <c r="G34" s="6"/>
      <c r="H34" s="1"/>
      <c r="I34" s="1"/>
      <c r="J34" s="7">
        <f t="shared" si="2"/>
        <v>0</v>
      </c>
      <c r="K34" s="1"/>
      <c r="L34" s="18"/>
    </row>
    <row r="35" spans="1:12" x14ac:dyDescent="0.3">
      <c r="A35" s="9">
        <v>31</v>
      </c>
      <c r="B35" s="1">
        <v>47</v>
      </c>
      <c r="C35" s="6">
        <f t="shared" si="1"/>
        <v>14.968152866242038</v>
      </c>
      <c r="D35" s="1" t="s">
        <v>9</v>
      </c>
      <c r="E35" s="7">
        <f t="shared" si="0"/>
        <v>1.7587579617834397E-2</v>
      </c>
      <c r="F35" s="6"/>
      <c r="G35" s="6"/>
      <c r="H35" s="1"/>
      <c r="I35" s="1"/>
      <c r="J35" s="7">
        <f t="shared" si="2"/>
        <v>0</v>
      </c>
      <c r="K35" s="1"/>
      <c r="L35" s="18"/>
    </row>
    <row r="36" spans="1:12" x14ac:dyDescent="0.3">
      <c r="A36" s="9">
        <v>32</v>
      </c>
      <c r="B36" s="1"/>
      <c r="C36" s="6">
        <f t="shared" si="1"/>
        <v>0</v>
      </c>
      <c r="D36" s="1"/>
      <c r="E36" s="7">
        <f t="shared" si="0"/>
        <v>0</v>
      </c>
      <c r="F36" s="6">
        <v>13</v>
      </c>
      <c r="G36" s="6">
        <v>20</v>
      </c>
      <c r="H36" s="1">
        <v>15</v>
      </c>
      <c r="I36" s="1" t="s">
        <v>9</v>
      </c>
      <c r="J36" s="7">
        <f t="shared" si="2"/>
        <v>1.3266500000000001E-2</v>
      </c>
      <c r="K36" s="1">
        <v>9.4E-2</v>
      </c>
      <c r="L36" s="18"/>
    </row>
    <row r="37" spans="1:12" x14ac:dyDescent="0.3">
      <c r="A37" s="9">
        <v>33</v>
      </c>
      <c r="B37" s="1">
        <v>66</v>
      </c>
      <c r="C37" s="6">
        <f t="shared" si="1"/>
        <v>21.019108280254777</v>
      </c>
      <c r="D37" s="1" t="s">
        <v>9</v>
      </c>
      <c r="E37" s="7">
        <f t="shared" si="0"/>
        <v>3.4681528662420386E-2</v>
      </c>
      <c r="F37" s="6"/>
      <c r="G37" s="6"/>
      <c r="H37" s="1"/>
      <c r="I37" s="1"/>
      <c r="J37" s="7">
        <f t="shared" si="2"/>
        <v>0</v>
      </c>
      <c r="K37" s="1"/>
      <c r="L37" s="18"/>
    </row>
    <row r="38" spans="1:12" x14ac:dyDescent="0.3">
      <c r="A38" s="9">
        <v>34</v>
      </c>
      <c r="B38" s="1">
        <v>41</v>
      </c>
      <c r="C38" s="6">
        <f t="shared" si="1"/>
        <v>13.057324840764331</v>
      </c>
      <c r="D38" s="1" t="s">
        <v>9</v>
      </c>
      <c r="E38" s="7">
        <f t="shared" si="0"/>
        <v>1.3383757961783441E-2</v>
      </c>
      <c r="F38" s="6"/>
      <c r="G38" s="6"/>
      <c r="H38" s="1"/>
      <c r="I38" s="1"/>
      <c r="J38" s="7">
        <f t="shared" si="2"/>
        <v>0</v>
      </c>
      <c r="K38" s="1"/>
      <c r="L38" s="18"/>
    </row>
    <row r="39" spans="1:12" x14ac:dyDescent="0.3">
      <c r="A39" s="9">
        <v>35</v>
      </c>
      <c r="B39" s="1"/>
      <c r="C39" s="6">
        <f t="shared" si="1"/>
        <v>0</v>
      </c>
      <c r="D39" s="1"/>
      <c r="E39" s="7">
        <f t="shared" si="0"/>
        <v>0</v>
      </c>
      <c r="F39" s="6">
        <v>18</v>
      </c>
      <c r="G39" s="6">
        <v>24.5</v>
      </c>
      <c r="H39" s="1">
        <v>21</v>
      </c>
      <c r="I39" s="1" t="s">
        <v>9</v>
      </c>
      <c r="J39" s="7">
        <f t="shared" si="2"/>
        <v>2.5434000000000002E-2</v>
      </c>
      <c r="K39" s="1">
        <v>0.245</v>
      </c>
      <c r="L39" s="18"/>
    </row>
    <row r="40" spans="1:12" x14ac:dyDescent="0.3">
      <c r="A40" s="9">
        <v>36</v>
      </c>
      <c r="B40" s="1">
        <v>35</v>
      </c>
      <c r="C40" s="6">
        <f t="shared" si="1"/>
        <v>11.146496815286623</v>
      </c>
      <c r="D40" s="1" t="s">
        <v>16</v>
      </c>
      <c r="E40" s="7">
        <f t="shared" si="0"/>
        <v>9.7531847133757957E-3</v>
      </c>
      <c r="F40" s="6"/>
      <c r="G40" s="6"/>
      <c r="H40" s="1"/>
      <c r="I40" s="1"/>
      <c r="J40" s="7">
        <f t="shared" si="2"/>
        <v>0</v>
      </c>
      <c r="K40" s="1"/>
      <c r="L40" s="18"/>
    </row>
    <row r="41" spans="1:12" x14ac:dyDescent="0.3">
      <c r="A41" s="9">
        <v>37</v>
      </c>
      <c r="B41" s="1">
        <v>25</v>
      </c>
      <c r="C41" s="6">
        <f t="shared" si="1"/>
        <v>7.9617834394904454</v>
      </c>
      <c r="D41" s="1" t="s">
        <v>17</v>
      </c>
      <c r="E41" s="7">
        <f t="shared" si="0"/>
        <v>4.9761146496815284E-3</v>
      </c>
      <c r="F41" s="6"/>
      <c r="G41" s="6"/>
      <c r="H41" s="1"/>
      <c r="I41" s="1"/>
      <c r="J41" s="7">
        <f t="shared" si="2"/>
        <v>0</v>
      </c>
      <c r="K41" s="1"/>
      <c r="L41" s="18"/>
    </row>
    <row r="42" spans="1:12" x14ac:dyDescent="0.3">
      <c r="A42" s="9">
        <v>38</v>
      </c>
      <c r="B42" s="1"/>
      <c r="C42" s="6">
        <f t="shared" si="1"/>
        <v>0</v>
      </c>
      <c r="D42" s="1"/>
      <c r="E42" s="7">
        <f t="shared" si="0"/>
        <v>0</v>
      </c>
      <c r="F42" s="6">
        <v>27</v>
      </c>
      <c r="G42" s="6">
        <v>25</v>
      </c>
      <c r="H42" s="1">
        <v>19.5</v>
      </c>
      <c r="I42" s="1" t="s">
        <v>9</v>
      </c>
      <c r="J42" s="7">
        <f t="shared" si="2"/>
        <v>5.72265E-2</v>
      </c>
      <c r="K42" s="1">
        <v>0.56799999999999995</v>
      </c>
      <c r="L42" s="18"/>
    </row>
    <row r="43" spans="1:12" x14ac:dyDescent="0.3">
      <c r="A43" s="9">
        <v>39</v>
      </c>
      <c r="B43" s="1"/>
      <c r="C43" s="6">
        <f t="shared" si="1"/>
        <v>0</v>
      </c>
      <c r="D43" s="1"/>
      <c r="E43" s="7">
        <f t="shared" si="0"/>
        <v>0</v>
      </c>
      <c r="F43" s="6">
        <v>16</v>
      </c>
      <c r="G43" s="6">
        <v>24.5</v>
      </c>
      <c r="H43" s="1">
        <v>21</v>
      </c>
      <c r="I43" s="1" t="s">
        <v>9</v>
      </c>
      <c r="J43" s="7">
        <f t="shared" si="2"/>
        <v>2.0096000000000003E-2</v>
      </c>
      <c r="K43" s="1">
        <v>0.19</v>
      </c>
      <c r="L43" s="18"/>
    </row>
    <row r="44" spans="1:12" x14ac:dyDescent="0.3">
      <c r="A44" s="9">
        <v>40</v>
      </c>
      <c r="B44" s="1">
        <v>44</v>
      </c>
      <c r="C44" s="6">
        <f t="shared" si="1"/>
        <v>14.012738853503183</v>
      </c>
      <c r="D44" s="1" t="s">
        <v>9</v>
      </c>
      <c r="E44" s="7">
        <f t="shared" si="0"/>
        <v>1.5414012738853502E-2</v>
      </c>
      <c r="F44" s="6">
        <v>22</v>
      </c>
      <c r="G44" s="6">
        <v>25</v>
      </c>
      <c r="H44" s="1">
        <v>20.5</v>
      </c>
      <c r="I44" s="1" t="s">
        <v>9</v>
      </c>
      <c r="J44" s="7">
        <f t="shared" si="2"/>
        <v>3.7994E-2</v>
      </c>
      <c r="K44" s="1">
        <v>0.373</v>
      </c>
      <c r="L44" s="18"/>
    </row>
    <row r="45" spans="1:12" x14ac:dyDescent="0.3">
      <c r="A45" s="9">
        <v>41</v>
      </c>
      <c r="B45" s="1"/>
      <c r="C45" s="6">
        <f t="shared" si="1"/>
        <v>0</v>
      </c>
      <c r="D45" s="1"/>
      <c r="E45" s="7">
        <f t="shared" si="0"/>
        <v>0</v>
      </c>
      <c r="F45" s="6">
        <v>8</v>
      </c>
      <c r="G45" s="6">
        <v>15</v>
      </c>
      <c r="H45" s="1">
        <v>12</v>
      </c>
      <c r="I45" s="1" t="s">
        <v>9</v>
      </c>
      <c r="J45" s="7">
        <f t="shared" si="2"/>
        <v>5.0240000000000007E-3</v>
      </c>
      <c r="K45" s="1">
        <v>8.0000000000000002E-3</v>
      </c>
      <c r="L45" s="18"/>
    </row>
    <row r="46" spans="1:12" x14ac:dyDescent="0.3">
      <c r="A46" s="9">
        <v>42</v>
      </c>
      <c r="B46" s="1"/>
      <c r="C46" s="6">
        <f t="shared" si="1"/>
        <v>0</v>
      </c>
      <c r="D46" s="1"/>
      <c r="E46" s="7">
        <f t="shared" si="0"/>
        <v>0</v>
      </c>
      <c r="F46" s="6">
        <v>22</v>
      </c>
      <c r="G46" s="6">
        <v>25.5</v>
      </c>
      <c r="H46" s="1">
        <v>22.5</v>
      </c>
      <c r="I46" s="1" t="s">
        <v>9</v>
      </c>
      <c r="J46" s="7">
        <f t="shared" si="2"/>
        <v>3.7994E-2</v>
      </c>
      <c r="K46" s="1">
        <v>0.38800000000000001</v>
      </c>
      <c r="L46" s="18"/>
    </row>
    <row r="47" spans="1:12" x14ac:dyDescent="0.3">
      <c r="A47" s="9">
        <v>43</v>
      </c>
      <c r="B47" s="1"/>
      <c r="C47" s="6">
        <f t="shared" si="1"/>
        <v>0</v>
      </c>
      <c r="D47" s="1"/>
      <c r="E47" s="7">
        <f t="shared" si="0"/>
        <v>0</v>
      </c>
      <c r="F47" s="6">
        <v>23</v>
      </c>
      <c r="G47" s="6">
        <v>24.5</v>
      </c>
      <c r="H47" s="1">
        <v>19.5</v>
      </c>
      <c r="I47" s="1" t="s">
        <v>9</v>
      </c>
      <c r="J47" s="7">
        <f t="shared" si="2"/>
        <v>4.1526500000000008E-2</v>
      </c>
      <c r="K47" s="1">
        <v>0.40899999999999997</v>
      </c>
      <c r="L47" s="18"/>
    </row>
    <row r="48" spans="1:12" x14ac:dyDescent="0.3">
      <c r="A48" s="9">
        <v>44</v>
      </c>
      <c r="B48" s="1"/>
      <c r="C48" s="6">
        <f t="shared" si="1"/>
        <v>0</v>
      </c>
      <c r="D48" s="1"/>
      <c r="E48" s="7">
        <f t="shared" si="0"/>
        <v>0</v>
      </c>
      <c r="F48" s="6">
        <v>19</v>
      </c>
      <c r="G48" s="6">
        <v>24.5</v>
      </c>
      <c r="H48" s="1">
        <v>21</v>
      </c>
      <c r="I48" s="1" t="s">
        <v>9</v>
      </c>
      <c r="J48" s="7">
        <f t="shared" si="2"/>
        <v>2.8338499999999999E-2</v>
      </c>
      <c r="K48" s="1">
        <v>0.27500000000000002</v>
      </c>
      <c r="L48" s="18"/>
    </row>
    <row r="49" spans="1:12" x14ac:dyDescent="0.3">
      <c r="A49" s="9">
        <v>45</v>
      </c>
      <c r="B49" s="1"/>
      <c r="C49" s="6">
        <f t="shared" si="1"/>
        <v>0</v>
      </c>
      <c r="D49" s="1"/>
      <c r="E49" s="7">
        <f t="shared" si="0"/>
        <v>0</v>
      </c>
      <c r="F49" s="6">
        <v>15</v>
      </c>
      <c r="G49" s="6">
        <v>23</v>
      </c>
      <c r="H49" s="1">
        <v>18</v>
      </c>
      <c r="I49" s="1" t="s">
        <v>9</v>
      </c>
      <c r="J49" s="7">
        <f t="shared" si="2"/>
        <v>1.7662500000000001E-2</v>
      </c>
      <c r="K49" s="1">
        <v>0.151</v>
      </c>
      <c r="L49" s="18"/>
    </row>
    <row r="50" spans="1:12" x14ac:dyDescent="0.3">
      <c r="A50" s="9">
        <v>46</v>
      </c>
      <c r="B50" s="1">
        <v>53</v>
      </c>
      <c r="C50" s="6">
        <f t="shared" si="1"/>
        <v>16.878980891719745</v>
      </c>
      <c r="D50" s="1" t="s">
        <v>16</v>
      </c>
      <c r="E50" s="7">
        <f t="shared" si="0"/>
        <v>2.2364649681528664E-2</v>
      </c>
      <c r="F50" s="6">
        <v>25</v>
      </c>
      <c r="G50" s="6">
        <v>24.5</v>
      </c>
      <c r="H50" s="1">
        <v>18.5</v>
      </c>
      <c r="I50" s="1" t="s">
        <v>9</v>
      </c>
      <c r="J50" s="7">
        <f t="shared" si="2"/>
        <v>4.9062500000000002E-2</v>
      </c>
      <c r="K50" s="1">
        <v>0.48499999999999999</v>
      </c>
      <c r="L50" s="18"/>
    </row>
    <row r="51" spans="1:12" x14ac:dyDescent="0.3">
      <c r="A51" s="9">
        <v>47</v>
      </c>
      <c r="B51" s="1"/>
      <c r="C51" s="6">
        <f t="shared" si="1"/>
        <v>0</v>
      </c>
      <c r="D51" s="1"/>
      <c r="E51" s="7">
        <f t="shared" si="0"/>
        <v>0</v>
      </c>
      <c r="F51" s="6">
        <v>11.5</v>
      </c>
      <c r="G51" s="6">
        <v>18</v>
      </c>
      <c r="H51" s="1">
        <v>17</v>
      </c>
      <c r="I51" s="1" t="s">
        <v>9</v>
      </c>
      <c r="J51" s="7">
        <f t="shared" si="2"/>
        <v>1.0381625000000002E-2</v>
      </c>
      <c r="K51" s="1">
        <v>6.9000000000000006E-2</v>
      </c>
      <c r="L51" s="18"/>
    </row>
    <row r="52" spans="1:12" x14ac:dyDescent="0.3">
      <c r="A52" s="9">
        <v>48</v>
      </c>
      <c r="B52" s="1">
        <v>73</v>
      </c>
      <c r="C52" s="6">
        <f t="shared" si="1"/>
        <v>23.248407643312103</v>
      </c>
      <c r="D52" s="1" t="s">
        <v>9</v>
      </c>
      <c r="E52" s="7">
        <f t="shared" si="0"/>
        <v>4.2428343949044586E-2</v>
      </c>
      <c r="F52" s="6"/>
      <c r="G52" s="6"/>
      <c r="H52" s="1"/>
      <c r="I52" s="1"/>
      <c r="J52" s="7">
        <f t="shared" si="2"/>
        <v>0</v>
      </c>
      <c r="K52" s="1"/>
      <c r="L52" s="18"/>
    </row>
    <row r="53" spans="1:12" x14ac:dyDescent="0.3">
      <c r="A53" s="9">
        <v>49</v>
      </c>
      <c r="B53" s="1"/>
      <c r="C53" s="6">
        <f t="shared" si="1"/>
        <v>0</v>
      </c>
      <c r="D53" s="1"/>
      <c r="E53" s="7">
        <f t="shared" si="0"/>
        <v>0</v>
      </c>
      <c r="F53" s="6">
        <v>16.5</v>
      </c>
      <c r="G53" s="6">
        <v>24</v>
      </c>
      <c r="H53" s="1">
        <v>21.5</v>
      </c>
      <c r="I53" s="1" t="s">
        <v>9</v>
      </c>
      <c r="J53" s="7">
        <f t="shared" si="2"/>
        <v>2.1371625000000002E-2</v>
      </c>
      <c r="K53" s="1">
        <v>0.20799999999999999</v>
      </c>
      <c r="L53" s="18"/>
    </row>
    <row r="54" spans="1:12" x14ac:dyDescent="0.3">
      <c r="A54" s="9">
        <v>50</v>
      </c>
      <c r="B54" s="1">
        <v>45</v>
      </c>
      <c r="C54" s="6">
        <f t="shared" si="1"/>
        <v>14.331210191082802</v>
      </c>
      <c r="D54" s="1" t="s">
        <v>9</v>
      </c>
      <c r="E54" s="7">
        <f t="shared" si="0"/>
        <v>1.6122611464968153E-2</v>
      </c>
      <c r="F54" s="6"/>
      <c r="G54" s="6"/>
      <c r="H54" s="1"/>
      <c r="I54" s="1"/>
      <c r="J54" s="7">
        <f t="shared" si="2"/>
        <v>0</v>
      </c>
      <c r="K54" s="1"/>
      <c r="L54" s="18"/>
    </row>
    <row r="55" spans="1:12" x14ac:dyDescent="0.3">
      <c r="A55" s="9">
        <v>51</v>
      </c>
      <c r="B55" s="1"/>
      <c r="C55" s="6">
        <f t="shared" si="1"/>
        <v>0</v>
      </c>
      <c r="D55" s="1"/>
      <c r="E55" s="7">
        <f t="shared" si="0"/>
        <v>0</v>
      </c>
      <c r="F55" s="6">
        <v>26</v>
      </c>
      <c r="G55" s="6">
        <v>26.5</v>
      </c>
      <c r="H55" s="1">
        <v>21.5</v>
      </c>
      <c r="I55" s="1" t="s">
        <v>9</v>
      </c>
      <c r="J55" s="7">
        <f t="shared" si="2"/>
        <v>5.3066000000000002E-2</v>
      </c>
      <c r="K55" s="1">
        <v>0.56699999999999995</v>
      </c>
      <c r="L55" s="18"/>
    </row>
    <row r="56" spans="1:12" x14ac:dyDescent="0.3">
      <c r="A56" s="9">
        <v>52</v>
      </c>
      <c r="B56" s="1"/>
      <c r="C56" s="6">
        <f t="shared" si="1"/>
        <v>0</v>
      </c>
      <c r="D56" s="1"/>
      <c r="E56" s="7">
        <f t="shared" si="0"/>
        <v>0</v>
      </c>
      <c r="F56" s="6">
        <v>19.5</v>
      </c>
      <c r="G56" s="6">
        <v>25</v>
      </c>
      <c r="H56" s="1">
        <v>21.5</v>
      </c>
      <c r="I56" s="1" t="s">
        <v>9</v>
      </c>
      <c r="J56" s="7">
        <f t="shared" si="2"/>
        <v>2.9849625000000005E-2</v>
      </c>
      <c r="K56" s="1">
        <v>0.30599999999999999</v>
      </c>
      <c r="L56" s="18"/>
    </row>
    <row r="57" spans="1:12" x14ac:dyDescent="0.3">
      <c r="A57" s="9">
        <v>53</v>
      </c>
      <c r="B57" s="1"/>
      <c r="C57" s="6">
        <f t="shared" si="1"/>
        <v>0</v>
      </c>
      <c r="D57" s="1"/>
      <c r="E57" s="7">
        <f t="shared" si="0"/>
        <v>0</v>
      </c>
      <c r="F57" s="6">
        <v>16</v>
      </c>
      <c r="G57" s="6">
        <v>20</v>
      </c>
      <c r="H57" s="1">
        <v>18</v>
      </c>
      <c r="I57" s="1" t="s">
        <v>9</v>
      </c>
      <c r="J57" s="7">
        <f t="shared" si="2"/>
        <v>2.0096000000000003E-2</v>
      </c>
      <c r="K57" s="1">
        <v>0.153</v>
      </c>
      <c r="L57" s="18"/>
    </row>
    <row r="58" spans="1:12" x14ac:dyDescent="0.3">
      <c r="A58" s="9">
        <v>54</v>
      </c>
      <c r="B58" s="1"/>
      <c r="C58" s="6">
        <f t="shared" si="1"/>
        <v>0</v>
      </c>
      <c r="D58" s="1"/>
      <c r="E58" s="7">
        <f t="shared" si="0"/>
        <v>0</v>
      </c>
      <c r="F58" s="6">
        <v>23.5</v>
      </c>
      <c r="G58" s="6">
        <v>26.5</v>
      </c>
      <c r="H58" s="1">
        <v>21.5</v>
      </c>
      <c r="I58" s="1" t="s">
        <v>9</v>
      </c>
      <c r="J58" s="7">
        <f t="shared" si="2"/>
        <v>4.3351625000000005E-2</v>
      </c>
      <c r="K58" s="1">
        <v>0.48099999999999998</v>
      </c>
      <c r="L58" s="18"/>
    </row>
    <row r="59" spans="1:12" x14ac:dyDescent="0.3">
      <c r="A59" s="9">
        <v>55</v>
      </c>
      <c r="B59" s="1">
        <v>60</v>
      </c>
      <c r="C59" s="6">
        <f t="shared" si="1"/>
        <v>19.108280254777068</v>
      </c>
      <c r="D59" s="1" t="s">
        <v>9</v>
      </c>
      <c r="E59" s="7">
        <f t="shared" si="0"/>
        <v>2.8662420382165602E-2</v>
      </c>
      <c r="F59" s="6"/>
      <c r="G59" s="6"/>
      <c r="H59" s="1"/>
      <c r="I59" s="1"/>
      <c r="J59" s="7">
        <f t="shared" si="2"/>
        <v>0</v>
      </c>
      <c r="K59" s="1"/>
      <c r="L59" s="18"/>
    </row>
    <row r="60" spans="1:12" x14ac:dyDescent="0.3">
      <c r="A60" s="9">
        <v>56</v>
      </c>
      <c r="B60" s="1"/>
      <c r="C60" s="6">
        <f t="shared" si="1"/>
        <v>0</v>
      </c>
      <c r="D60" s="1"/>
      <c r="E60" s="7">
        <f t="shared" si="0"/>
        <v>0</v>
      </c>
      <c r="F60" s="6">
        <v>21</v>
      </c>
      <c r="G60" s="6">
        <v>23.5</v>
      </c>
      <c r="H60" s="1">
        <v>21</v>
      </c>
      <c r="I60" s="1" t="s">
        <v>9</v>
      </c>
      <c r="J60" s="7">
        <f t="shared" si="2"/>
        <v>3.4618500000000003E-2</v>
      </c>
      <c r="K60" s="1">
        <v>0.32600000000000001</v>
      </c>
      <c r="L60" s="18"/>
    </row>
    <row r="61" spans="1:12" x14ac:dyDescent="0.3">
      <c r="A61" s="9">
        <v>57</v>
      </c>
      <c r="B61" s="1"/>
      <c r="C61" s="6">
        <f t="shared" si="1"/>
        <v>0</v>
      </c>
      <c r="D61" s="1"/>
      <c r="E61" s="7">
        <f t="shared" si="0"/>
        <v>0</v>
      </c>
      <c r="F61" s="6">
        <v>21</v>
      </c>
      <c r="G61" s="6">
        <v>23.5</v>
      </c>
      <c r="H61" s="1">
        <v>20</v>
      </c>
      <c r="I61" s="1" t="s">
        <v>9</v>
      </c>
      <c r="J61" s="7">
        <f t="shared" si="2"/>
        <v>3.4618500000000003E-2</v>
      </c>
      <c r="K61" s="1">
        <v>0.32600000000000001</v>
      </c>
      <c r="L61" s="18"/>
    </row>
    <row r="62" spans="1:12" x14ac:dyDescent="0.3">
      <c r="A62" s="9">
        <v>58</v>
      </c>
      <c r="B62" s="1">
        <v>70</v>
      </c>
      <c r="C62" s="6">
        <f t="shared" si="1"/>
        <v>22.292993630573246</v>
      </c>
      <c r="D62" s="1" t="s">
        <v>9</v>
      </c>
      <c r="E62" s="7">
        <f t="shared" si="0"/>
        <v>3.9012738853503183E-2</v>
      </c>
      <c r="F62" s="6"/>
      <c r="G62" s="6"/>
      <c r="H62" s="1"/>
      <c r="I62" s="1"/>
      <c r="J62" s="7">
        <f t="shared" si="2"/>
        <v>0</v>
      </c>
      <c r="K62" s="1"/>
      <c r="L62" s="18"/>
    </row>
    <row r="63" spans="1:12" x14ac:dyDescent="0.3">
      <c r="A63" s="9">
        <v>59</v>
      </c>
      <c r="B63" s="1"/>
      <c r="C63" s="6">
        <f t="shared" si="1"/>
        <v>0</v>
      </c>
      <c r="D63" s="1"/>
      <c r="E63" s="7">
        <f t="shared" si="0"/>
        <v>0</v>
      </c>
      <c r="F63" s="6">
        <v>17</v>
      </c>
      <c r="G63" s="6">
        <v>23</v>
      </c>
      <c r="H63" s="1">
        <v>22</v>
      </c>
      <c r="I63" s="1" t="s">
        <v>9</v>
      </c>
      <c r="J63" s="7">
        <f t="shared" si="2"/>
        <v>2.2686500000000002E-2</v>
      </c>
      <c r="K63" s="1">
        <v>0.2</v>
      </c>
      <c r="L63" s="18"/>
    </row>
    <row r="64" spans="1:12" x14ac:dyDescent="0.3">
      <c r="A64" s="17" t="s">
        <v>27</v>
      </c>
      <c r="B64" s="21"/>
      <c r="C64" s="22">
        <f>B64/3.14+AVERAGE(C5:C63)</f>
        <v>7.7080859332829537</v>
      </c>
      <c r="D64" s="17">
        <f>COUNT(B5:B63)</f>
        <v>28</v>
      </c>
      <c r="E64" s="17">
        <f>SUM(E5:E63)</f>
        <v>0.64114649681528657</v>
      </c>
      <c r="F64" s="17">
        <f>AVERAGE($F5:$F63)</f>
        <v>18.472222222222221</v>
      </c>
      <c r="G64" s="17">
        <f>AVERAGE(G5:G63)</f>
        <v>23.152777777777779</v>
      </c>
      <c r="H64" s="17">
        <f>AVERAGE(H5:H63)</f>
        <v>19.805555555555557</v>
      </c>
      <c r="I64" s="17">
        <f>COUNT(F5:F63)</f>
        <v>36</v>
      </c>
      <c r="J64" s="17">
        <f>SUM(J5:J63)</f>
        <v>1.0206962500000001</v>
      </c>
      <c r="K64" s="17">
        <f>SUM(K5:K63)</f>
        <v>9.8120000000000012</v>
      </c>
      <c r="L64" s="17">
        <f>1/0.005*K64</f>
        <v>1962.4000000000003</v>
      </c>
    </row>
    <row r="65" spans="1:12" ht="57.6" customHeight="1" x14ac:dyDescent="0.3">
      <c r="A65" s="15" t="s">
        <v>39</v>
      </c>
      <c r="B65" s="14"/>
      <c r="C65" s="3" t="s">
        <v>33</v>
      </c>
      <c r="D65" s="3" t="s">
        <v>28</v>
      </c>
      <c r="E65" s="3" t="s">
        <v>37</v>
      </c>
      <c r="F65" s="4" t="s">
        <v>34</v>
      </c>
      <c r="G65" s="4" t="s">
        <v>35</v>
      </c>
      <c r="H65" s="4" t="s">
        <v>36</v>
      </c>
      <c r="I65" s="4" t="s">
        <v>29</v>
      </c>
      <c r="J65" s="4" t="s">
        <v>38</v>
      </c>
      <c r="K65" s="4" t="s">
        <v>40</v>
      </c>
      <c r="L65" s="4" t="s">
        <v>42</v>
      </c>
    </row>
    <row r="66" spans="1:12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12" x14ac:dyDescent="0.3">
      <c r="A67" s="11">
        <f>195-D64</f>
        <v>167</v>
      </c>
      <c r="B67" s="11">
        <f>D64-I64</f>
        <v>-8</v>
      </c>
      <c r="C67" s="11">
        <f>195-I64</f>
        <v>159</v>
      </c>
      <c r="E67" s="11">
        <f>A63-D64</f>
        <v>31</v>
      </c>
      <c r="F67" s="11">
        <f>A63/100*E67</f>
        <v>18.29</v>
      </c>
    </row>
    <row r="68" spans="1:12" ht="28.8" x14ac:dyDescent="0.3">
      <c r="A68" s="15" t="s">
        <v>30</v>
      </c>
      <c r="B68" s="15" t="s">
        <v>31</v>
      </c>
      <c r="C68" s="15" t="s">
        <v>32</v>
      </c>
      <c r="E68" s="15" t="s">
        <v>58</v>
      </c>
      <c r="F68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8004-991E-4ED6-A418-DAC75A8581EA}">
  <dimension ref="A1:N49"/>
  <sheetViews>
    <sheetView topLeftCell="A27" workbookViewId="0">
      <selection activeCell="P16" sqref="P16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54</v>
      </c>
      <c r="B2" s="1" t="s">
        <v>4</v>
      </c>
      <c r="C2" s="1" t="s">
        <v>55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  <c r="L4" s="18"/>
    </row>
    <row r="5" spans="1:14" x14ac:dyDescent="0.3">
      <c r="A5" s="9">
        <v>1</v>
      </c>
      <c r="B5" s="1">
        <v>45</v>
      </c>
      <c r="C5" s="6">
        <f>B5/3.14</f>
        <v>14.331210191082802</v>
      </c>
      <c r="D5" s="1" t="s">
        <v>9</v>
      </c>
      <c r="E5" s="7">
        <f t="shared" ref="E5:E44" si="0">3.14*C5^2/4*10^-4</f>
        <v>1.6122611464968153E-2</v>
      </c>
      <c r="F5" s="6"/>
      <c r="G5" s="6"/>
      <c r="H5" s="1"/>
      <c r="I5" s="1"/>
      <c r="J5" s="7">
        <f>3.14*F5^2/4*10^-4</f>
        <v>0</v>
      </c>
      <c r="K5" s="7"/>
      <c r="L5" s="18"/>
      <c r="M5" t="s">
        <v>9</v>
      </c>
      <c r="N5">
        <f>COUNTIF(I5:I102,"N")</f>
        <v>15</v>
      </c>
    </row>
    <row r="6" spans="1:14" x14ac:dyDescent="0.3">
      <c r="A6" s="9">
        <v>2</v>
      </c>
      <c r="B6" s="1">
        <v>33</v>
      </c>
      <c r="C6" s="6">
        <f t="shared" ref="C6:C44" si="1">B6/3.14</f>
        <v>10.509554140127388</v>
      </c>
      <c r="D6" s="1" t="s">
        <v>16</v>
      </c>
      <c r="E6" s="7">
        <f t="shared" si="0"/>
        <v>8.6703821656050964E-3</v>
      </c>
      <c r="F6" s="6"/>
      <c r="G6" s="6"/>
      <c r="H6" s="1"/>
      <c r="I6" s="1"/>
      <c r="J6" s="7">
        <f t="shared" ref="J6:J44" si="2">3.14*F6^2/4*10^-4</f>
        <v>0</v>
      </c>
      <c r="K6" s="1"/>
      <c r="L6" s="18"/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44</v>
      </c>
      <c r="C7" s="6">
        <f t="shared" si="1"/>
        <v>14.012738853503183</v>
      </c>
      <c r="D7" s="1" t="s">
        <v>9</v>
      </c>
      <c r="E7" s="7">
        <f t="shared" si="0"/>
        <v>1.5414012738853502E-2</v>
      </c>
      <c r="F7" s="6"/>
      <c r="G7" s="6"/>
      <c r="H7" s="1"/>
      <c r="I7" s="1"/>
      <c r="J7" s="7">
        <f t="shared" si="2"/>
        <v>0</v>
      </c>
      <c r="K7" s="1"/>
      <c r="L7" s="18"/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37</v>
      </c>
      <c r="C8" s="6">
        <f t="shared" si="1"/>
        <v>11.783439490445859</v>
      </c>
      <c r="D8" s="1" t="s">
        <v>9</v>
      </c>
      <c r="E8" s="7">
        <f t="shared" si="0"/>
        <v>1.0899681528662422E-2</v>
      </c>
      <c r="F8" s="6"/>
      <c r="G8" s="6"/>
      <c r="H8" s="1"/>
      <c r="I8" s="1"/>
      <c r="J8" s="7">
        <f t="shared" si="2"/>
        <v>0</v>
      </c>
      <c r="K8" s="1"/>
      <c r="L8" s="18"/>
      <c r="M8" t="s">
        <v>17</v>
      </c>
      <c r="N8">
        <f>COUNTIF(I5:I102,"J")</f>
        <v>0</v>
      </c>
    </row>
    <row r="9" spans="1:14" x14ac:dyDescent="0.3">
      <c r="A9" s="9">
        <v>5</v>
      </c>
      <c r="B9" s="1">
        <v>32</v>
      </c>
      <c r="C9" s="6">
        <f t="shared" si="1"/>
        <v>10.19108280254777</v>
      </c>
      <c r="D9" s="1" t="s">
        <v>9</v>
      </c>
      <c r="E9" s="7">
        <f t="shared" si="0"/>
        <v>8.1528662420382158E-3</v>
      </c>
      <c r="F9" s="6"/>
      <c r="G9" s="6"/>
      <c r="H9" s="1"/>
      <c r="I9" s="1"/>
      <c r="J9" s="7">
        <f t="shared" si="2"/>
        <v>0</v>
      </c>
      <c r="K9" s="1"/>
      <c r="L9" s="18"/>
      <c r="M9" t="s">
        <v>18</v>
      </c>
      <c r="N9">
        <f>COUNTIF(I5:I104,"V")</f>
        <v>0</v>
      </c>
    </row>
    <row r="10" spans="1:14" x14ac:dyDescent="0.3">
      <c r="A10" s="9">
        <v>6</v>
      </c>
      <c r="B10" s="1">
        <v>41</v>
      </c>
      <c r="C10" s="6">
        <f t="shared" si="1"/>
        <v>13.057324840764331</v>
      </c>
      <c r="D10" s="1" t="s">
        <v>9</v>
      </c>
      <c r="E10" s="7">
        <f t="shared" si="0"/>
        <v>1.3383757961783441E-2</v>
      </c>
      <c r="F10" s="6"/>
      <c r="G10" s="6"/>
      <c r="H10" s="1"/>
      <c r="I10" s="1"/>
      <c r="J10" s="7">
        <f t="shared" si="2"/>
        <v>0</v>
      </c>
      <c r="K10" s="1"/>
      <c r="L10" s="18"/>
    </row>
    <row r="11" spans="1:14" x14ac:dyDescent="0.3">
      <c r="A11" s="9">
        <v>7</v>
      </c>
      <c r="B11" s="1">
        <v>42</v>
      </c>
      <c r="C11" s="6">
        <f t="shared" si="1"/>
        <v>13.375796178343949</v>
      </c>
      <c r="D11" s="1" t="s">
        <v>9</v>
      </c>
      <c r="E11" s="7">
        <f t="shared" si="0"/>
        <v>1.4044585987261148E-2</v>
      </c>
      <c r="F11" s="6">
        <v>14.55</v>
      </c>
      <c r="G11" s="6">
        <v>22</v>
      </c>
      <c r="H11" s="1">
        <v>18.5</v>
      </c>
      <c r="I11" s="1" t="s">
        <v>9</v>
      </c>
      <c r="J11" s="7">
        <f t="shared" si="2"/>
        <v>1.6618646250000001E-2</v>
      </c>
      <c r="K11" s="1">
        <v>0.14499999999999999</v>
      </c>
      <c r="L11" s="18"/>
      <c r="M11" t="s">
        <v>74</v>
      </c>
      <c r="N11">
        <f>SUM(N5:N9)</f>
        <v>15</v>
      </c>
    </row>
    <row r="12" spans="1:14" x14ac:dyDescent="0.3">
      <c r="A12" s="9">
        <v>8</v>
      </c>
      <c r="B12" s="1">
        <v>50</v>
      </c>
      <c r="C12" s="6">
        <f t="shared" si="1"/>
        <v>15.923566878980891</v>
      </c>
      <c r="D12" s="1" t="s">
        <v>9</v>
      </c>
      <c r="E12" s="7">
        <f t="shared" si="0"/>
        <v>1.9904458598726114E-2</v>
      </c>
      <c r="F12" s="6">
        <v>18.5</v>
      </c>
      <c r="G12" s="6">
        <v>24</v>
      </c>
      <c r="H12" s="1">
        <v>22</v>
      </c>
      <c r="I12" s="1" t="s">
        <v>9</v>
      </c>
      <c r="J12" s="7">
        <f t="shared" si="2"/>
        <v>2.6866625000000002E-2</v>
      </c>
      <c r="K12" s="1">
        <v>0.26400000000000001</v>
      </c>
      <c r="L12" s="18"/>
    </row>
    <row r="13" spans="1:14" x14ac:dyDescent="0.3">
      <c r="A13" s="9">
        <v>9</v>
      </c>
      <c r="B13" s="1">
        <v>56</v>
      </c>
      <c r="C13" s="6">
        <f t="shared" si="1"/>
        <v>17.834394904458598</v>
      </c>
      <c r="D13" s="1" t="s">
        <v>9</v>
      </c>
      <c r="E13" s="7">
        <f t="shared" si="0"/>
        <v>2.4968152866242037E-2</v>
      </c>
      <c r="F13" s="6">
        <v>19</v>
      </c>
      <c r="G13" s="6">
        <v>23</v>
      </c>
      <c r="H13" s="1">
        <v>21.5</v>
      </c>
      <c r="I13" s="1" t="s">
        <v>9</v>
      </c>
      <c r="J13" s="7">
        <f t="shared" si="2"/>
        <v>2.8338499999999999E-2</v>
      </c>
      <c r="K13" s="1">
        <v>0.254</v>
      </c>
      <c r="L13" s="18"/>
    </row>
    <row r="14" spans="1:14" x14ac:dyDescent="0.3">
      <c r="A14" s="9">
        <v>10</v>
      </c>
      <c r="B14" s="1">
        <v>31</v>
      </c>
      <c r="C14" s="6">
        <f t="shared" si="1"/>
        <v>9.872611464968152</v>
      </c>
      <c r="D14" s="1" t="s">
        <v>9</v>
      </c>
      <c r="E14" s="7">
        <f t="shared" si="0"/>
        <v>7.6512738853503183E-3</v>
      </c>
      <c r="F14" s="6"/>
      <c r="G14" s="6"/>
      <c r="H14" s="1"/>
      <c r="I14" s="1"/>
      <c r="J14" s="7">
        <f t="shared" si="2"/>
        <v>0</v>
      </c>
      <c r="K14" s="1"/>
      <c r="L14" s="18"/>
    </row>
    <row r="15" spans="1:14" x14ac:dyDescent="0.3">
      <c r="A15" s="9">
        <v>11</v>
      </c>
      <c r="B15" s="1">
        <v>67</v>
      </c>
      <c r="C15" s="6">
        <f t="shared" si="1"/>
        <v>21.337579617834393</v>
      </c>
      <c r="D15" s="1" t="s">
        <v>9</v>
      </c>
      <c r="E15" s="7">
        <f t="shared" si="0"/>
        <v>3.5740445859872606E-2</v>
      </c>
      <c r="F15" s="6"/>
      <c r="G15" s="6"/>
      <c r="H15" s="1"/>
      <c r="I15" s="1"/>
      <c r="J15" s="7">
        <f t="shared" si="2"/>
        <v>0</v>
      </c>
      <c r="K15" s="1"/>
      <c r="L15" s="18"/>
    </row>
    <row r="16" spans="1:14" x14ac:dyDescent="0.3">
      <c r="A16" s="9">
        <v>12</v>
      </c>
      <c r="B16" s="1">
        <v>32</v>
      </c>
      <c r="C16" s="6">
        <f t="shared" si="1"/>
        <v>10.19108280254777</v>
      </c>
      <c r="D16" s="1" t="s">
        <v>9</v>
      </c>
      <c r="E16" s="7">
        <f t="shared" si="0"/>
        <v>8.1528662420382158E-3</v>
      </c>
      <c r="F16" s="6">
        <v>15.5</v>
      </c>
      <c r="G16" s="6">
        <v>23.5</v>
      </c>
      <c r="H16" s="1">
        <v>21</v>
      </c>
      <c r="I16" s="1" t="s">
        <v>9</v>
      </c>
      <c r="J16" s="7">
        <f t="shared" si="2"/>
        <v>1.8859625000000001E-2</v>
      </c>
      <c r="K16" s="1">
        <v>0.182</v>
      </c>
      <c r="L16" s="18"/>
    </row>
    <row r="17" spans="1:12" x14ac:dyDescent="0.3">
      <c r="A17" s="9">
        <v>13</v>
      </c>
      <c r="B17" s="1">
        <v>42</v>
      </c>
      <c r="C17" s="6">
        <f t="shared" si="1"/>
        <v>13.375796178343949</v>
      </c>
      <c r="D17" s="6" t="s">
        <v>9</v>
      </c>
      <c r="E17" s="7">
        <f t="shared" si="0"/>
        <v>1.4044585987261148E-2</v>
      </c>
      <c r="F17" s="6"/>
      <c r="G17" s="6"/>
      <c r="H17" s="1"/>
      <c r="I17" s="1"/>
      <c r="J17" s="7">
        <f t="shared" si="2"/>
        <v>0</v>
      </c>
      <c r="K17" s="1"/>
      <c r="L17" s="18"/>
    </row>
    <row r="18" spans="1:12" x14ac:dyDescent="0.3">
      <c r="A18" s="9">
        <v>14</v>
      </c>
      <c r="B18" s="1"/>
      <c r="C18" s="6">
        <f t="shared" si="1"/>
        <v>0</v>
      </c>
      <c r="D18" s="6"/>
      <c r="E18" s="7">
        <f t="shared" si="0"/>
        <v>0</v>
      </c>
      <c r="F18" s="6">
        <v>13.5</v>
      </c>
      <c r="G18" s="6">
        <v>22.5</v>
      </c>
      <c r="H18" s="1">
        <v>20</v>
      </c>
      <c r="I18" s="1" t="s">
        <v>9</v>
      </c>
      <c r="J18" s="7">
        <f t="shared" si="2"/>
        <v>1.4306625E-2</v>
      </c>
      <c r="K18" s="1">
        <v>0.129</v>
      </c>
      <c r="L18" s="18"/>
    </row>
    <row r="19" spans="1:12" x14ac:dyDescent="0.3">
      <c r="A19" s="9">
        <v>15</v>
      </c>
      <c r="B19" s="1">
        <v>41</v>
      </c>
      <c r="C19" s="6">
        <f t="shared" si="1"/>
        <v>13.057324840764331</v>
      </c>
      <c r="D19" s="6" t="s">
        <v>9</v>
      </c>
      <c r="E19" s="7">
        <f t="shared" si="0"/>
        <v>1.3383757961783441E-2</v>
      </c>
      <c r="F19" s="6"/>
      <c r="G19" s="6"/>
      <c r="H19" s="1"/>
      <c r="I19" s="1"/>
      <c r="J19" s="7">
        <f t="shared" si="2"/>
        <v>0</v>
      </c>
      <c r="K19" s="1"/>
      <c r="L19" s="18"/>
    </row>
    <row r="20" spans="1:12" x14ac:dyDescent="0.3">
      <c r="A20" s="9">
        <v>16</v>
      </c>
      <c r="B20" s="1">
        <v>36</v>
      </c>
      <c r="C20" s="6">
        <f t="shared" si="1"/>
        <v>11.464968152866241</v>
      </c>
      <c r="D20" s="6" t="s">
        <v>9</v>
      </c>
      <c r="E20" s="7">
        <f t="shared" si="0"/>
        <v>1.0318471337579618E-2</v>
      </c>
      <c r="F20" s="6"/>
      <c r="G20" s="6"/>
      <c r="H20" s="1"/>
      <c r="I20" s="1"/>
      <c r="J20" s="7">
        <f t="shared" si="2"/>
        <v>0</v>
      </c>
      <c r="K20" s="1"/>
      <c r="L20" s="18"/>
    </row>
    <row r="21" spans="1:12" x14ac:dyDescent="0.3">
      <c r="A21" s="9">
        <v>17</v>
      </c>
      <c r="B21" s="1"/>
      <c r="C21" s="6">
        <f t="shared" si="1"/>
        <v>0</v>
      </c>
      <c r="D21" s="6"/>
      <c r="E21" s="7">
        <f t="shared" si="0"/>
        <v>0</v>
      </c>
      <c r="F21" s="6">
        <v>26</v>
      </c>
      <c r="G21" s="6">
        <v>24.5</v>
      </c>
      <c r="H21" s="1">
        <v>20</v>
      </c>
      <c r="I21" s="1" t="s">
        <v>9</v>
      </c>
      <c r="J21" s="7">
        <f t="shared" si="2"/>
        <v>5.3066000000000002E-2</v>
      </c>
      <c r="K21" s="1">
        <v>0.52600000000000002</v>
      </c>
      <c r="L21" s="18"/>
    </row>
    <row r="22" spans="1:12" x14ac:dyDescent="0.3">
      <c r="A22" s="9">
        <v>18</v>
      </c>
      <c r="B22" s="1">
        <v>27</v>
      </c>
      <c r="C22" s="6">
        <f t="shared" si="1"/>
        <v>8.598726114649681</v>
      </c>
      <c r="D22" s="6" t="s">
        <v>16</v>
      </c>
      <c r="E22" s="7">
        <f t="shared" si="0"/>
        <v>5.8041401273885348E-3</v>
      </c>
      <c r="F22" s="6"/>
      <c r="G22" s="6"/>
      <c r="H22" s="1"/>
      <c r="I22" s="1"/>
      <c r="J22" s="7">
        <f t="shared" si="2"/>
        <v>0</v>
      </c>
      <c r="K22" s="1"/>
      <c r="L22" s="18"/>
    </row>
    <row r="23" spans="1:12" x14ac:dyDescent="0.3">
      <c r="A23" s="9">
        <v>19</v>
      </c>
      <c r="B23" s="1">
        <v>38</v>
      </c>
      <c r="C23" s="6">
        <f t="shared" si="1"/>
        <v>12.101910828025478</v>
      </c>
      <c r="D23" s="6" t="s">
        <v>9</v>
      </c>
      <c r="E23" s="7">
        <f t="shared" si="0"/>
        <v>1.1496815286624206E-2</v>
      </c>
      <c r="F23" s="6"/>
      <c r="G23" s="6"/>
      <c r="H23" s="1"/>
      <c r="I23" s="1"/>
      <c r="J23" s="7">
        <f t="shared" si="2"/>
        <v>0</v>
      </c>
      <c r="K23" s="1"/>
      <c r="L23" s="18"/>
    </row>
    <row r="24" spans="1:12" x14ac:dyDescent="0.3">
      <c r="A24" s="9">
        <v>20</v>
      </c>
      <c r="B24" s="1">
        <v>59</v>
      </c>
      <c r="C24" s="6">
        <f t="shared" si="1"/>
        <v>18.789808917197451</v>
      </c>
      <c r="D24" s="6" t="s">
        <v>9</v>
      </c>
      <c r="E24" s="7">
        <f t="shared" si="0"/>
        <v>2.7714968152866244E-2</v>
      </c>
      <c r="F24" s="6"/>
      <c r="G24" s="6"/>
      <c r="H24" s="1"/>
      <c r="I24" s="1"/>
      <c r="J24" s="7">
        <f t="shared" si="2"/>
        <v>0</v>
      </c>
      <c r="K24" s="1"/>
      <c r="L24" s="18"/>
    </row>
    <row r="25" spans="1:12" x14ac:dyDescent="0.3">
      <c r="A25" s="9">
        <v>21</v>
      </c>
      <c r="B25" s="1">
        <v>40</v>
      </c>
      <c r="C25" s="6">
        <f t="shared" si="1"/>
        <v>12.738853503184712</v>
      </c>
      <c r="D25" s="6" t="s">
        <v>9</v>
      </c>
      <c r="E25" s="7">
        <f t="shared" si="0"/>
        <v>1.2738853503184712E-2</v>
      </c>
      <c r="F25" s="6"/>
      <c r="G25" s="6"/>
      <c r="H25" s="1"/>
      <c r="I25" s="1"/>
      <c r="J25" s="7">
        <f t="shared" si="2"/>
        <v>0</v>
      </c>
      <c r="K25" s="1"/>
      <c r="L25" s="18"/>
    </row>
    <row r="26" spans="1:12" x14ac:dyDescent="0.3">
      <c r="A26" s="9">
        <v>22</v>
      </c>
      <c r="B26" s="1"/>
      <c r="C26" s="6">
        <f t="shared" si="1"/>
        <v>0</v>
      </c>
      <c r="D26" s="6"/>
      <c r="E26" s="7">
        <f t="shared" si="0"/>
        <v>0</v>
      </c>
      <c r="F26" s="6">
        <v>16.5</v>
      </c>
      <c r="G26" s="6">
        <v>24</v>
      </c>
      <c r="H26" s="1">
        <v>22.5</v>
      </c>
      <c r="I26" s="1" t="s">
        <v>9</v>
      </c>
      <c r="J26" s="7">
        <f t="shared" si="2"/>
        <v>2.1371625000000002E-2</v>
      </c>
      <c r="K26" s="1">
        <v>0.20799999999999999</v>
      </c>
      <c r="L26" s="18"/>
    </row>
    <row r="27" spans="1:12" x14ac:dyDescent="0.3">
      <c r="A27" s="9">
        <v>23</v>
      </c>
      <c r="B27" s="1">
        <v>47</v>
      </c>
      <c r="C27" s="6">
        <f t="shared" si="1"/>
        <v>14.968152866242038</v>
      </c>
      <c r="D27" s="6" t="s">
        <v>9</v>
      </c>
      <c r="E27" s="7">
        <f t="shared" si="0"/>
        <v>1.7587579617834397E-2</v>
      </c>
      <c r="F27" s="6"/>
      <c r="G27" s="6"/>
      <c r="H27" s="1"/>
      <c r="I27" s="1"/>
      <c r="J27" s="7">
        <f t="shared" si="2"/>
        <v>0</v>
      </c>
      <c r="K27" s="1"/>
      <c r="L27" s="18"/>
    </row>
    <row r="28" spans="1:12" x14ac:dyDescent="0.3">
      <c r="A28" s="9">
        <v>24</v>
      </c>
      <c r="B28" s="1">
        <v>30</v>
      </c>
      <c r="C28" s="6">
        <f t="shared" si="1"/>
        <v>9.5541401273885338</v>
      </c>
      <c r="D28" s="1" t="s">
        <v>9</v>
      </c>
      <c r="E28" s="7">
        <f t="shared" si="0"/>
        <v>7.1656050955414006E-3</v>
      </c>
      <c r="F28" s="6"/>
      <c r="G28" s="6"/>
      <c r="H28" s="1"/>
      <c r="I28" s="1"/>
      <c r="J28" s="7">
        <f t="shared" si="2"/>
        <v>0</v>
      </c>
      <c r="K28" s="1"/>
      <c r="L28" s="18"/>
    </row>
    <row r="29" spans="1:12" x14ac:dyDescent="0.3">
      <c r="A29" s="9">
        <v>25</v>
      </c>
      <c r="B29" s="1"/>
      <c r="C29" s="6">
        <f t="shared" si="1"/>
        <v>0</v>
      </c>
      <c r="D29" s="1"/>
      <c r="E29" s="7">
        <f t="shared" si="0"/>
        <v>0</v>
      </c>
      <c r="F29" s="6">
        <v>32</v>
      </c>
      <c r="G29" s="6">
        <v>26.5</v>
      </c>
      <c r="H29" s="1">
        <v>21</v>
      </c>
      <c r="I29" s="1" t="s">
        <v>9</v>
      </c>
      <c r="J29" s="7">
        <f t="shared" si="2"/>
        <v>8.0384000000000011E-2</v>
      </c>
      <c r="K29" s="1">
        <v>0.86499999999999999</v>
      </c>
      <c r="L29" s="18"/>
    </row>
    <row r="30" spans="1:12" x14ac:dyDescent="0.3">
      <c r="A30" s="9">
        <v>26</v>
      </c>
      <c r="B30" s="1">
        <v>73</v>
      </c>
      <c r="C30" s="6">
        <f t="shared" si="1"/>
        <v>23.248407643312103</v>
      </c>
      <c r="D30" s="1" t="s">
        <v>9</v>
      </c>
      <c r="E30" s="7">
        <f t="shared" si="0"/>
        <v>4.2428343949044586E-2</v>
      </c>
      <c r="F30" s="6"/>
      <c r="G30" s="6"/>
      <c r="H30" s="1"/>
      <c r="I30" s="1"/>
      <c r="J30" s="7">
        <f t="shared" si="2"/>
        <v>0</v>
      </c>
      <c r="K30" s="1"/>
      <c r="L30" s="18"/>
    </row>
    <row r="31" spans="1:12" x14ac:dyDescent="0.3">
      <c r="A31" s="9">
        <v>27</v>
      </c>
      <c r="B31" s="1">
        <v>44</v>
      </c>
      <c r="C31" s="6">
        <f t="shared" si="1"/>
        <v>14.012738853503183</v>
      </c>
      <c r="D31" s="1" t="s">
        <v>9</v>
      </c>
      <c r="E31" s="7">
        <f t="shared" si="0"/>
        <v>1.5414012738853502E-2</v>
      </c>
      <c r="F31" s="6">
        <v>15.5</v>
      </c>
      <c r="G31" s="6">
        <v>24</v>
      </c>
      <c r="H31" s="1">
        <v>23</v>
      </c>
      <c r="I31" s="1" t="s">
        <v>9</v>
      </c>
      <c r="J31" s="7">
        <f t="shared" si="2"/>
        <v>1.8859625000000001E-2</v>
      </c>
      <c r="K31" s="1">
        <v>0.182</v>
      </c>
      <c r="L31" s="18"/>
    </row>
    <row r="32" spans="1:12" x14ac:dyDescent="0.3">
      <c r="A32" s="9">
        <v>28</v>
      </c>
      <c r="B32" s="1">
        <v>46</v>
      </c>
      <c r="C32" s="6">
        <f t="shared" si="1"/>
        <v>14.64968152866242</v>
      </c>
      <c r="D32" s="1" t="s">
        <v>9</v>
      </c>
      <c r="E32" s="7">
        <f t="shared" si="0"/>
        <v>1.6847133757961784E-2</v>
      </c>
      <c r="F32" s="6"/>
      <c r="G32" s="6"/>
      <c r="H32" s="1"/>
      <c r="I32" s="1"/>
      <c r="J32" s="7">
        <f t="shared" si="2"/>
        <v>0</v>
      </c>
      <c r="K32" s="1"/>
      <c r="L32" s="18"/>
    </row>
    <row r="33" spans="1:12" x14ac:dyDescent="0.3">
      <c r="A33" s="9">
        <v>29</v>
      </c>
      <c r="B33" s="1"/>
      <c r="C33" s="6">
        <f t="shared" si="1"/>
        <v>0</v>
      </c>
      <c r="D33" s="1"/>
      <c r="E33" s="7">
        <f t="shared" si="0"/>
        <v>0</v>
      </c>
      <c r="F33" s="6">
        <v>18</v>
      </c>
      <c r="G33" s="6">
        <v>24</v>
      </c>
      <c r="H33" s="1">
        <v>22</v>
      </c>
      <c r="I33" s="1" t="s">
        <v>9</v>
      </c>
      <c r="J33" s="7">
        <f t="shared" si="2"/>
        <v>2.5434000000000002E-2</v>
      </c>
      <c r="K33" s="1">
        <v>0.23599999999999999</v>
      </c>
      <c r="L33" s="18"/>
    </row>
    <row r="34" spans="1:12" x14ac:dyDescent="0.3">
      <c r="A34" s="9">
        <v>30</v>
      </c>
      <c r="B34" s="1">
        <v>53</v>
      </c>
      <c r="C34" s="6">
        <f t="shared" si="1"/>
        <v>16.878980891719745</v>
      </c>
      <c r="D34" s="1" t="s">
        <v>9</v>
      </c>
      <c r="E34" s="7">
        <f t="shared" si="0"/>
        <v>2.2364649681528664E-2</v>
      </c>
      <c r="F34" s="6"/>
      <c r="G34" s="6"/>
      <c r="H34" s="1"/>
      <c r="I34" s="1"/>
      <c r="J34" s="7">
        <f t="shared" si="2"/>
        <v>0</v>
      </c>
      <c r="K34" s="1"/>
      <c r="L34" s="18"/>
    </row>
    <row r="35" spans="1:12" x14ac:dyDescent="0.3">
      <c r="A35" s="9">
        <v>31</v>
      </c>
      <c r="B35" s="1">
        <v>42</v>
      </c>
      <c r="C35" s="6">
        <f t="shared" si="1"/>
        <v>13.375796178343949</v>
      </c>
      <c r="D35" s="1" t="s">
        <v>9</v>
      </c>
      <c r="E35" s="7">
        <f t="shared" si="0"/>
        <v>1.4044585987261148E-2</v>
      </c>
      <c r="F35" s="6">
        <v>15.5</v>
      </c>
      <c r="G35" s="6">
        <v>23.5</v>
      </c>
      <c r="H35" s="1">
        <v>12</v>
      </c>
      <c r="I35" s="1" t="s">
        <v>9</v>
      </c>
      <c r="J35" s="7">
        <f t="shared" si="2"/>
        <v>1.8859625000000001E-2</v>
      </c>
      <c r="K35" s="1">
        <v>0.182</v>
      </c>
      <c r="L35" s="18"/>
    </row>
    <row r="36" spans="1:12" x14ac:dyDescent="0.3">
      <c r="A36" s="9">
        <v>32</v>
      </c>
      <c r="B36" s="1">
        <v>35</v>
      </c>
      <c r="C36" s="6">
        <f t="shared" si="1"/>
        <v>11.146496815286623</v>
      </c>
      <c r="D36" s="1" t="s">
        <v>9</v>
      </c>
      <c r="E36" s="7">
        <f t="shared" si="0"/>
        <v>9.7531847133757957E-3</v>
      </c>
      <c r="F36" s="6"/>
      <c r="G36" s="6"/>
      <c r="H36" s="1"/>
      <c r="I36" s="1"/>
      <c r="J36" s="7">
        <f t="shared" si="2"/>
        <v>0</v>
      </c>
      <c r="K36" s="1"/>
      <c r="L36" s="18"/>
    </row>
    <row r="37" spans="1:12" x14ac:dyDescent="0.3">
      <c r="A37" s="9">
        <v>33</v>
      </c>
      <c r="B37" s="1">
        <v>45</v>
      </c>
      <c r="C37" s="6">
        <f t="shared" si="1"/>
        <v>14.331210191082802</v>
      </c>
      <c r="D37" s="1" t="s">
        <v>9</v>
      </c>
      <c r="E37" s="7">
        <f t="shared" si="0"/>
        <v>1.6122611464968153E-2</v>
      </c>
      <c r="F37" s="6">
        <v>16.5</v>
      </c>
      <c r="G37" s="6">
        <v>24</v>
      </c>
      <c r="H37" s="1">
        <v>22.5</v>
      </c>
      <c r="I37" s="1" t="s">
        <v>9</v>
      </c>
      <c r="J37" s="7">
        <f t="shared" si="2"/>
        <v>2.1371625000000002E-2</v>
      </c>
      <c r="K37" s="1">
        <v>0.20799999999999999</v>
      </c>
      <c r="L37" s="18"/>
    </row>
    <row r="38" spans="1:12" x14ac:dyDescent="0.3">
      <c r="A38" s="9">
        <v>34</v>
      </c>
      <c r="B38" s="1">
        <v>37</v>
      </c>
      <c r="C38" s="6">
        <f t="shared" si="1"/>
        <v>11.783439490445859</v>
      </c>
      <c r="D38" s="1" t="s">
        <v>9</v>
      </c>
      <c r="E38" s="7">
        <f t="shared" si="0"/>
        <v>1.0899681528662422E-2</v>
      </c>
      <c r="F38" s="6">
        <v>12</v>
      </c>
      <c r="G38" s="6">
        <v>19</v>
      </c>
      <c r="H38" s="1">
        <v>18</v>
      </c>
      <c r="I38" s="1" t="s">
        <v>9</v>
      </c>
      <c r="J38" s="7">
        <f t="shared" si="2"/>
        <v>1.1304000000000002E-2</v>
      </c>
      <c r="K38" s="1">
        <v>7.2999999999999995E-2</v>
      </c>
      <c r="L38" s="18"/>
    </row>
    <row r="39" spans="1:12" x14ac:dyDescent="0.3">
      <c r="A39" s="9">
        <v>35</v>
      </c>
      <c r="B39" s="1">
        <v>39</v>
      </c>
      <c r="C39" s="6">
        <f t="shared" si="1"/>
        <v>12.420382165605096</v>
      </c>
      <c r="D39" s="1" t="s">
        <v>9</v>
      </c>
      <c r="E39" s="7">
        <f t="shared" si="0"/>
        <v>1.210987261146497E-2</v>
      </c>
      <c r="F39" s="6"/>
      <c r="G39" s="6"/>
      <c r="H39" s="1"/>
      <c r="I39" s="1"/>
      <c r="J39" s="7">
        <f t="shared" si="2"/>
        <v>0</v>
      </c>
      <c r="K39" s="1"/>
      <c r="L39" s="18"/>
    </row>
    <row r="40" spans="1:12" x14ac:dyDescent="0.3">
      <c r="A40" s="9">
        <v>36</v>
      </c>
      <c r="B40" s="1">
        <v>28</v>
      </c>
      <c r="C40" s="6">
        <f t="shared" si="1"/>
        <v>8.9171974522292992</v>
      </c>
      <c r="D40" s="1" t="s">
        <v>17</v>
      </c>
      <c r="E40" s="7">
        <f t="shared" si="0"/>
        <v>6.2420382165605092E-3</v>
      </c>
      <c r="F40" s="6"/>
      <c r="G40" s="6"/>
      <c r="H40" s="1"/>
      <c r="I40" s="1"/>
      <c r="J40" s="7">
        <f t="shared" si="2"/>
        <v>0</v>
      </c>
      <c r="K40" s="1"/>
      <c r="L40" s="18"/>
    </row>
    <row r="41" spans="1:12" x14ac:dyDescent="0.3">
      <c r="A41" s="9">
        <v>37</v>
      </c>
      <c r="B41" s="1">
        <v>47</v>
      </c>
      <c r="C41" s="6">
        <f t="shared" si="1"/>
        <v>14.968152866242038</v>
      </c>
      <c r="D41" s="1" t="s">
        <v>9</v>
      </c>
      <c r="E41" s="7">
        <f t="shared" si="0"/>
        <v>1.7587579617834397E-2</v>
      </c>
      <c r="F41" s="6">
        <v>17.5</v>
      </c>
      <c r="G41" s="6">
        <v>23.5</v>
      </c>
      <c r="H41" s="1">
        <v>21.5</v>
      </c>
      <c r="I41" s="1" t="s">
        <v>9</v>
      </c>
      <c r="J41" s="7">
        <f t="shared" si="2"/>
        <v>2.4040624999999999E-2</v>
      </c>
      <c r="K41" s="1">
        <v>0.23599999999999999</v>
      </c>
      <c r="L41" s="18"/>
    </row>
    <row r="42" spans="1:12" x14ac:dyDescent="0.3">
      <c r="A42" s="9">
        <v>38</v>
      </c>
      <c r="B42" s="1">
        <v>36</v>
      </c>
      <c r="C42" s="6">
        <f t="shared" si="1"/>
        <v>11.464968152866241</v>
      </c>
      <c r="D42" s="1" t="s">
        <v>9</v>
      </c>
      <c r="E42" s="7">
        <f t="shared" si="0"/>
        <v>1.0318471337579618E-2</v>
      </c>
      <c r="F42" s="6"/>
      <c r="G42" s="6"/>
      <c r="H42" s="1"/>
      <c r="I42" s="1"/>
      <c r="J42" s="7">
        <f t="shared" si="2"/>
        <v>0</v>
      </c>
      <c r="K42" s="1"/>
      <c r="L42" s="18"/>
    </row>
    <row r="43" spans="1:12" x14ac:dyDescent="0.3">
      <c r="A43" s="9">
        <v>39</v>
      </c>
      <c r="B43" s="1">
        <v>26</v>
      </c>
      <c r="C43" s="6">
        <f t="shared" si="1"/>
        <v>8.2802547770700627</v>
      </c>
      <c r="D43" s="1" t="s">
        <v>9</v>
      </c>
      <c r="E43" s="7">
        <f t="shared" si="0"/>
        <v>5.3821656050955409E-3</v>
      </c>
      <c r="F43" s="6"/>
      <c r="G43" s="6"/>
      <c r="H43" s="1"/>
      <c r="I43" s="1"/>
      <c r="J43" s="7">
        <f t="shared" si="2"/>
        <v>0</v>
      </c>
      <c r="K43" s="1"/>
      <c r="L43" s="18"/>
    </row>
    <row r="44" spans="1:12" x14ac:dyDescent="0.3">
      <c r="A44" s="9">
        <v>40</v>
      </c>
      <c r="B44" s="1">
        <v>41</v>
      </c>
      <c r="C44" s="6">
        <f t="shared" si="1"/>
        <v>13.057324840764331</v>
      </c>
      <c r="D44" s="1" t="s">
        <v>9</v>
      </c>
      <c r="E44" s="7">
        <f t="shared" si="0"/>
        <v>1.3383757961783441E-2</v>
      </c>
      <c r="F44" s="6">
        <v>14.5</v>
      </c>
      <c r="G44" s="6">
        <v>22</v>
      </c>
      <c r="H44" s="1">
        <v>18.5</v>
      </c>
      <c r="I44" s="1" t="s">
        <v>9</v>
      </c>
      <c r="J44" s="7">
        <f t="shared" si="2"/>
        <v>1.6504625000000002E-2</v>
      </c>
      <c r="K44" s="1">
        <v>0.14499999999999999</v>
      </c>
      <c r="L44" s="18"/>
    </row>
    <row r="45" spans="1:12" x14ac:dyDescent="0.3">
      <c r="A45" s="17" t="s">
        <v>27</v>
      </c>
      <c r="B45" s="21"/>
      <c r="C45" s="22">
        <f>B45/3.14+AVERAGE(C5:C44)</f>
        <v>11.640127388535031</v>
      </c>
      <c r="D45" s="17">
        <f>COUNT(B5:B44)</f>
        <v>35</v>
      </c>
      <c r="E45" s="17">
        <f>SUM(E5:E44)</f>
        <v>0.51625796178343963</v>
      </c>
      <c r="F45" s="17">
        <f>AVERAGE($F5:$F44)</f>
        <v>17.670000000000002</v>
      </c>
      <c r="G45" s="17">
        <f>AVERAGE(G5:G44)</f>
        <v>23.333333333333332</v>
      </c>
      <c r="H45" s="17">
        <f>AVERAGE(H5:H44)</f>
        <v>20.266666666666666</v>
      </c>
      <c r="I45" s="17">
        <f>COUNT(F5:F44)</f>
        <v>15</v>
      </c>
      <c r="J45" s="17">
        <f>SUM(J5:J44)</f>
        <v>0.39618577124999999</v>
      </c>
      <c r="K45" s="17">
        <f>SUM(K5:K44)</f>
        <v>3.8349999999999995</v>
      </c>
      <c r="L45" s="17">
        <f>1/0.005*K45</f>
        <v>766.99999999999989</v>
      </c>
    </row>
    <row r="46" spans="1:12" ht="57.6" customHeight="1" x14ac:dyDescent="0.3">
      <c r="A46" s="15" t="s">
        <v>39</v>
      </c>
      <c r="B46" s="14"/>
      <c r="C46" s="3" t="s">
        <v>33</v>
      </c>
      <c r="D46" s="3" t="s">
        <v>28</v>
      </c>
      <c r="E46" s="3" t="s">
        <v>37</v>
      </c>
      <c r="F46" s="4" t="s">
        <v>34</v>
      </c>
      <c r="G46" s="4" t="s">
        <v>35</v>
      </c>
      <c r="H46" s="4" t="s">
        <v>36</v>
      </c>
      <c r="I46" s="4" t="s">
        <v>29</v>
      </c>
      <c r="J46" s="4" t="s">
        <v>38</v>
      </c>
      <c r="K46" s="4" t="s">
        <v>40</v>
      </c>
      <c r="L46" s="4" t="s">
        <v>42</v>
      </c>
    </row>
    <row r="47" spans="1:12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x14ac:dyDescent="0.3">
      <c r="A48" s="11">
        <f>195-D45</f>
        <v>160</v>
      </c>
      <c r="B48" s="11">
        <f>D45-I45</f>
        <v>20</v>
      </c>
      <c r="C48" s="11">
        <f>195-I45</f>
        <v>180</v>
      </c>
      <c r="E48" s="11">
        <f>A44-D45</f>
        <v>5</v>
      </c>
      <c r="F48" s="11">
        <f>A44/100*E48</f>
        <v>2</v>
      </c>
    </row>
    <row r="49" spans="1:6" ht="28.8" x14ac:dyDescent="0.3">
      <c r="A49" s="15" t="s">
        <v>30</v>
      </c>
      <c r="B49" s="15" t="s">
        <v>31</v>
      </c>
      <c r="C49" s="15" t="s">
        <v>32</v>
      </c>
      <c r="E49" s="15" t="s">
        <v>58</v>
      </c>
      <c r="F49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9AEB9-2565-440A-9168-5A00FCBD0998}">
  <dimension ref="A1:N76"/>
  <sheetViews>
    <sheetView topLeftCell="A54" workbookViewId="0">
      <selection activeCell="M5" sqref="M5:N11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56</v>
      </c>
      <c r="B2" s="1" t="s">
        <v>4</v>
      </c>
      <c r="C2" s="1" t="s">
        <v>57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  <c r="L4" s="18"/>
    </row>
    <row r="5" spans="1:14" x14ac:dyDescent="0.3">
      <c r="A5" s="9">
        <v>1</v>
      </c>
      <c r="B5" s="1">
        <v>58</v>
      </c>
      <c r="C5" s="6">
        <f>B5/3.14</f>
        <v>18.471337579617835</v>
      </c>
      <c r="D5" s="1" t="s">
        <v>9</v>
      </c>
      <c r="E5" s="7">
        <f t="shared" ref="E5:E68" si="0">3.14*C5^2/4*10^-4</f>
        <v>2.6783439490445864E-2</v>
      </c>
      <c r="F5" s="6">
        <v>24.5</v>
      </c>
      <c r="G5" s="6">
        <v>25.5</v>
      </c>
      <c r="H5" s="1">
        <v>22</v>
      </c>
      <c r="I5" s="1" t="s">
        <v>9</v>
      </c>
      <c r="J5" s="7">
        <f>3.14*F5^2/4*10^-4</f>
        <v>4.7119625000000005E-2</v>
      </c>
      <c r="K5" s="7">
        <v>0.504</v>
      </c>
      <c r="L5" s="18"/>
      <c r="M5" t="s">
        <v>9</v>
      </c>
      <c r="N5">
        <f>COUNTIF(I5:I102,"N")</f>
        <v>28</v>
      </c>
    </row>
    <row r="6" spans="1:14" x14ac:dyDescent="0.3">
      <c r="A6" s="9">
        <v>2</v>
      </c>
      <c r="B6" s="1">
        <v>40</v>
      </c>
      <c r="C6" s="6">
        <f t="shared" ref="C6:C69" si="1">B6/3.14</f>
        <v>12.738853503184712</v>
      </c>
      <c r="D6" s="1" t="s">
        <v>9</v>
      </c>
      <c r="E6" s="7">
        <f t="shared" si="0"/>
        <v>1.2738853503184712E-2</v>
      </c>
      <c r="F6" s="6">
        <v>14</v>
      </c>
      <c r="G6" s="6">
        <v>18</v>
      </c>
      <c r="H6" s="1">
        <v>17</v>
      </c>
      <c r="I6" s="1" t="s">
        <v>9</v>
      </c>
      <c r="J6" s="7">
        <f t="shared" ref="J6:J69" si="2">3.14*F6^2/4*10^-4</f>
        <v>1.5386000000000002E-2</v>
      </c>
      <c r="K6" s="1">
        <v>0.10199999999999999</v>
      </c>
      <c r="L6" s="18"/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36</v>
      </c>
      <c r="C7" s="6">
        <f t="shared" si="1"/>
        <v>11.464968152866241</v>
      </c>
      <c r="D7" s="1" t="s">
        <v>9</v>
      </c>
      <c r="E7" s="7">
        <f t="shared" si="0"/>
        <v>1.0318471337579618E-2</v>
      </c>
      <c r="F7" s="6">
        <v>11.5</v>
      </c>
      <c r="G7" s="6">
        <v>18</v>
      </c>
      <c r="H7" s="1">
        <v>17</v>
      </c>
      <c r="I7" s="1" t="s">
        <v>9</v>
      </c>
      <c r="J7" s="7">
        <f t="shared" si="2"/>
        <v>1.0381625000000002E-2</v>
      </c>
      <c r="K7" s="1">
        <v>6.9000000000000006E-2</v>
      </c>
      <c r="L7" s="18"/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61</v>
      </c>
      <c r="C8" s="6">
        <f t="shared" si="1"/>
        <v>19.426751592356688</v>
      </c>
      <c r="D8" s="1" t="s">
        <v>9</v>
      </c>
      <c r="E8" s="7">
        <f t="shared" si="0"/>
        <v>2.962579617834395E-2</v>
      </c>
      <c r="F8" s="6">
        <v>24.5</v>
      </c>
      <c r="G8" s="6">
        <v>25.5</v>
      </c>
      <c r="H8" s="1">
        <v>23.5</v>
      </c>
      <c r="I8" s="1" t="s">
        <v>9</v>
      </c>
      <c r="J8" s="7">
        <f t="shared" si="2"/>
        <v>4.7119625000000005E-2</v>
      </c>
      <c r="K8" s="1">
        <v>0.504</v>
      </c>
      <c r="L8" s="18"/>
      <c r="M8" t="s">
        <v>17</v>
      </c>
      <c r="N8">
        <f>COUNTIF(I5:I102,"J")</f>
        <v>5</v>
      </c>
    </row>
    <row r="9" spans="1:14" x14ac:dyDescent="0.3">
      <c r="A9" s="9">
        <v>5</v>
      </c>
      <c r="B9" s="1">
        <v>48</v>
      </c>
      <c r="C9" s="6">
        <f t="shared" si="1"/>
        <v>15.286624203821656</v>
      </c>
      <c r="D9" s="1" t="s">
        <v>9</v>
      </c>
      <c r="E9" s="7">
        <f t="shared" si="0"/>
        <v>1.8343949044585989E-2</v>
      </c>
      <c r="F9" s="6">
        <v>18</v>
      </c>
      <c r="G9" s="6">
        <v>22.5</v>
      </c>
      <c r="H9" s="1">
        <v>20</v>
      </c>
      <c r="I9" s="1" t="s">
        <v>9</v>
      </c>
      <c r="J9" s="7">
        <f t="shared" si="2"/>
        <v>2.5434000000000002E-2</v>
      </c>
      <c r="K9" s="1">
        <v>0.22600000000000001</v>
      </c>
      <c r="L9" s="18"/>
      <c r="M9" t="s">
        <v>18</v>
      </c>
      <c r="N9">
        <f>COUNTIF(I5:I104,"V")</f>
        <v>1</v>
      </c>
    </row>
    <row r="10" spans="1:14" x14ac:dyDescent="0.3">
      <c r="A10" s="9">
        <v>6</v>
      </c>
      <c r="B10" s="1">
        <v>32</v>
      </c>
      <c r="C10" s="6">
        <f t="shared" si="1"/>
        <v>10.19108280254777</v>
      </c>
      <c r="D10" s="1" t="s">
        <v>9</v>
      </c>
      <c r="E10" s="7">
        <f t="shared" si="0"/>
        <v>8.1528662420382158E-3</v>
      </c>
      <c r="F10" s="6"/>
      <c r="G10" s="6"/>
      <c r="H10" s="1"/>
      <c r="I10" s="1"/>
      <c r="J10" s="7">
        <f t="shared" si="2"/>
        <v>0</v>
      </c>
      <c r="K10" s="1"/>
      <c r="L10" s="18"/>
    </row>
    <row r="11" spans="1:14" x14ac:dyDescent="0.3">
      <c r="A11" s="9">
        <v>7</v>
      </c>
      <c r="B11" s="1">
        <v>37</v>
      </c>
      <c r="C11" s="6">
        <f t="shared" si="1"/>
        <v>11.783439490445859</v>
      </c>
      <c r="D11" s="1" t="s">
        <v>9</v>
      </c>
      <c r="E11" s="7">
        <f t="shared" si="0"/>
        <v>1.0899681528662422E-2</v>
      </c>
      <c r="F11" s="6"/>
      <c r="G11" s="6"/>
      <c r="H11" s="1"/>
      <c r="I11" s="1"/>
      <c r="J11" s="7">
        <f t="shared" si="2"/>
        <v>0</v>
      </c>
      <c r="K11" s="1"/>
      <c r="L11" s="18"/>
      <c r="M11" t="s">
        <v>74</v>
      </c>
      <c r="N11">
        <f>SUM(N5:N9)</f>
        <v>34</v>
      </c>
    </row>
    <row r="12" spans="1:14" x14ac:dyDescent="0.3">
      <c r="A12" s="9">
        <v>8</v>
      </c>
      <c r="B12" s="1">
        <v>27</v>
      </c>
      <c r="C12" s="6">
        <f t="shared" si="1"/>
        <v>8.598726114649681</v>
      </c>
      <c r="D12" s="1" t="s">
        <v>16</v>
      </c>
      <c r="E12" s="7">
        <f t="shared" si="0"/>
        <v>5.8041401273885348E-3</v>
      </c>
      <c r="F12" s="6"/>
      <c r="G12" s="6"/>
      <c r="H12" s="1"/>
      <c r="I12" s="1"/>
      <c r="J12" s="7">
        <f t="shared" si="2"/>
        <v>0</v>
      </c>
      <c r="K12" s="1"/>
      <c r="L12" s="18"/>
    </row>
    <row r="13" spans="1:14" x14ac:dyDescent="0.3">
      <c r="A13" s="9">
        <v>9</v>
      </c>
      <c r="B13" s="1">
        <v>27</v>
      </c>
      <c r="C13" s="6">
        <f t="shared" si="1"/>
        <v>8.598726114649681</v>
      </c>
      <c r="D13" s="1" t="s">
        <v>17</v>
      </c>
      <c r="E13" s="7">
        <f t="shared" si="0"/>
        <v>5.8041401273885348E-3</v>
      </c>
      <c r="F13" s="6"/>
      <c r="G13" s="6"/>
      <c r="H13" s="1"/>
      <c r="I13" s="1"/>
      <c r="J13" s="7">
        <f t="shared" si="2"/>
        <v>0</v>
      </c>
      <c r="K13" s="1"/>
      <c r="L13" s="18"/>
    </row>
    <row r="14" spans="1:14" x14ac:dyDescent="0.3">
      <c r="A14" s="9">
        <v>10</v>
      </c>
      <c r="B14" s="1">
        <v>42</v>
      </c>
      <c r="C14" s="6">
        <f t="shared" si="1"/>
        <v>13.375796178343949</v>
      </c>
      <c r="D14" s="1" t="s">
        <v>15</v>
      </c>
      <c r="E14" s="7">
        <f t="shared" si="0"/>
        <v>1.4044585987261148E-2</v>
      </c>
      <c r="F14" s="6"/>
      <c r="G14" s="6"/>
      <c r="H14" s="1"/>
      <c r="I14" s="1"/>
      <c r="J14" s="7">
        <f t="shared" si="2"/>
        <v>0</v>
      </c>
      <c r="K14" s="1"/>
      <c r="L14" s="18"/>
    </row>
    <row r="15" spans="1:14" x14ac:dyDescent="0.3">
      <c r="A15" s="9">
        <v>11</v>
      </c>
      <c r="B15" s="1">
        <v>61</v>
      </c>
      <c r="C15" s="6">
        <f t="shared" si="1"/>
        <v>19.426751592356688</v>
      </c>
      <c r="D15" s="1" t="s">
        <v>9</v>
      </c>
      <c r="E15" s="7">
        <f t="shared" si="0"/>
        <v>2.962579617834395E-2</v>
      </c>
      <c r="F15" s="6">
        <v>25</v>
      </c>
      <c r="G15" s="6">
        <v>25.5</v>
      </c>
      <c r="H15" s="1">
        <v>22</v>
      </c>
      <c r="I15" s="1" t="s">
        <v>9</v>
      </c>
      <c r="J15" s="7">
        <f t="shared" si="2"/>
        <v>4.9062500000000002E-2</v>
      </c>
      <c r="K15" s="1">
        <v>0.504</v>
      </c>
      <c r="L15" s="18"/>
    </row>
    <row r="16" spans="1:14" x14ac:dyDescent="0.3">
      <c r="A16" s="9">
        <v>12</v>
      </c>
      <c r="B16" s="1">
        <v>37</v>
      </c>
      <c r="C16" s="6">
        <f t="shared" si="1"/>
        <v>11.783439490445859</v>
      </c>
      <c r="D16" s="1" t="s">
        <v>17</v>
      </c>
      <c r="E16" s="7">
        <f t="shared" si="0"/>
        <v>1.0899681528662422E-2</v>
      </c>
      <c r="F16" s="6"/>
      <c r="G16" s="6"/>
      <c r="H16" s="1"/>
      <c r="I16" s="1"/>
      <c r="J16" s="7">
        <f t="shared" si="2"/>
        <v>0</v>
      </c>
      <c r="K16" s="1"/>
      <c r="L16" s="18"/>
    </row>
    <row r="17" spans="1:12" x14ac:dyDescent="0.3">
      <c r="A17" s="9">
        <v>13</v>
      </c>
      <c r="B17" s="1">
        <v>72</v>
      </c>
      <c r="C17" s="6">
        <f t="shared" si="1"/>
        <v>22.929936305732483</v>
      </c>
      <c r="D17" s="6" t="s">
        <v>9</v>
      </c>
      <c r="E17" s="7">
        <f t="shared" si="0"/>
        <v>4.1273885350318472E-2</v>
      </c>
      <c r="F17" s="6">
        <v>27</v>
      </c>
      <c r="G17" s="6">
        <v>25.5</v>
      </c>
      <c r="H17" s="1">
        <v>21.5</v>
      </c>
      <c r="I17" s="1" t="s">
        <v>9</v>
      </c>
      <c r="J17" s="7">
        <f t="shared" si="2"/>
        <v>5.72265E-2</v>
      </c>
      <c r="K17" s="1">
        <v>0.59</v>
      </c>
      <c r="L17" s="18"/>
    </row>
    <row r="18" spans="1:12" x14ac:dyDescent="0.3">
      <c r="A18" s="9">
        <v>14</v>
      </c>
      <c r="B18" s="1">
        <v>46</v>
      </c>
      <c r="C18" s="6">
        <f t="shared" si="1"/>
        <v>14.64968152866242</v>
      </c>
      <c r="D18" s="6" t="s">
        <v>17</v>
      </c>
      <c r="E18" s="7">
        <f t="shared" si="0"/>
        <v>1.6847133757961784E-2</v>
      </c>
      <c r="F18" s="6"/>
      <c r="G18" s="6"/>
      <c r="H18" s="1"/>
      <c r="I18" s="1"/>
      <c r="J18" s="7">
        <f t="shared" si="2"/>
        <v>0</v>
      </c>
      <c r="K18" s="1"/>
      <c r="L18" s="18"/>
    </row>
    <row r="19" spans="1:12" x14ac:dyDescent="0.3">
      <c r="A19" s="9">
        <v>15</v>
      </c>
      <c r="B19" s="1">
        <v>54</v>
      </c>
      <c r="C19" s="6">
        <f t="shared" si="1"/>
        <v>17.197452229299362</v>
      </c>
      <c r="D19" s="6" t="s">
        <v>9</v>
      </c>
      <c r="E19" s="7">
        <f t="shared" si="0"/>
        <v>2.3216560509554139E-2</v>
      </c>
      <c r="F19" s="6">
        <v>23</v>
      </c>
      <c r="G19" s="6">
        <v>25.5</v>
      </c>
      <c r="H19" s="1">
        <v>23</v>
      </c>
      <c r="I19" s="1" t="s">
        <v>17</v>
      </c>
      <c r="J19" s="7">
        <f t="shared" si="2"/>
        <v>4.1526500000000008E-2</v>
      </c>
      <c r="K19" s="1">
        <v>0.42499999999999999</v>
      </c>
      <c r="L19" s="18"/>
    </row>
    <row r="20" spans="1:12" x14ac:dyDescent="0.3">
      <c r="A20" s="9">
        <v>16</v>
      </c>
      <c r="B20" s="1">
        <v>32</v>
      </c>
      <c r="C20" s="6">
        <f t="shared" si="1"/>
        <v>10.19108280254777</v>
      </c>
      <c r="D20" s="6" t="s">
        <v>17</v>
      </c>
      <c r="E20" s="7">
        <f t="shared" si="0"/>
        <v>8.1528662420382158E-3</v>
      </c>
      <c r="F20" s="6"/>
      <c r="G20" s="6"/>
      <c r="H20" s="1"/>
      <c r="I20" s="1"/>
      <c r="J20" s="7">
        <f t="shared" si="2"/>
        <v>0</v>
      </c>
      <c r="K20" s="1"/>
      <c r="L20" s="18"/>
    </row>
    <row r="21" spans="1:12" x14ac:dyDescent="0.3">
      <c r="A21" s="9">
        <v>17</v>
      </c>
      <c r="B21" s="1">
        <v>36</v>
      </c>
      <c r="C21" s="6">
        <f t="shared" si="1"/>
        <v>11.464968152866241</v>
      </c>
      <c r="D21" s="6" t="s">
        <v>9</v>
      </c>
      <c r="E21" s="7">
        <f t="shared" si="0"/>
        <v>1.0318471337579618E-2</v>
      </c>
      <c r="F21" s="6"/>
      <c r="G21" s="6"/>
      <c r="H21" s="1"/>
      <c r="I21" s="1"/>
      <c r="J21" s="7">
        <f t="shared" si="2"/>
        <v>0</v>
      </c>
      <c r="K21" s="1"/>
      <c r="L21" s="18"/>
    </row>
    <row r="22" spans="1:12" x14ac:dyDescent="0.3">
      <c r="A22" s="9">
        <v>18</v>
      </c>
      <c r="B22" s="1">
        <v>71</v>
      </c>
      <c r="C22" s="6">
        <f t="shared" si="1"/>
        <v>22.611464968152866</v>
      </c>
      <c r="D22" s="6" t="s">
        <v>9</v>
      </c>
      <c r="E22" s="7">
        <f t="shared" si="0"/>
        <v>4.0135350318471347E-2</v>
      </c>
      <c r="F22" s="6">
        <v>29</v>
      </c>
      <c r="G22" s="6">
        <v>25.5</v>
      </c>
      <c r="H22" s="1">
        <v>21</v>
      </c>
      <c r="I22" s="1" t="s">
        <v>9</v>
      </c>
      <c r="J22" s="7">
        <f t="shared" si="2"/>
        <v>6.6018500000000008E-2</v>
      </c>
      <c r="K22" s="1">
        <v>0.68200000000000005</v>
      </c>
      <c r="L22" s="18"/>
    </row>
    <row r="23" spans="1:12" x14ac:dyDescent="0.3">
      <c r="A23" s="9">
        <v>19</v>
      </c>
      <c r="B23" s="1">
        <v>25</v>
      </c>
      <c r="C23" s="6">
        <f t="shared" si="1"/>
        <v>7.9617834394904454</v>
      </c>
      <c r="D23" s="6" t="s">
        <v>17</v>
      </c>
      <c r="E23" s="7">
        <f t="shared" si="0"/>
        <v>4.9761146496815284E-3</v>
      </c>
      <c r="F23" s="6"/>
      <c r="G23" s="6"/>
      <c r="H23" s="1"/>
      <c r="I23" s="1"/>
      <c r="J23" s="7">
        <f t="shared" si="2"/>
        <v>0</v>
      </c>
      <c r="K23" s="1"/>
      <c r="L23" s="18"/>
    </row>
    <row r="24" spans="1:12" x14ac:dyDescent="0.3">
      <c r="A24" s="9">
        <v>20</v>
      </c>
      <c r="B24" s="1">
        <v>52</v>
      </c>
      <c r="C24" s="6">
        <f t="shared" si="1"/>
        <v>16.560509554140125</v>
      </c>
      <c r="D24" s="6" t="s">
        <v>9</v>
      </c>
      <c r="E24" s="7">
        <f t="shared" si="0"/>
        <v>2.1528662420382164E-2</v>
      </c>
      <c r="F24" s="6">
        <v>21</v>
      </c>
      <c r="G24" s="6">
        <v>25</v>
      </c>
      <c r="H24" s="1">
        <v>23.5</v>
      </c>
      <c r="I24" s="1" t="s">
        <v>9</v>
      </c>
      <c r="J24" s="7">
        <f t="shared" si="2"/>
        <v>3.4618500000000003E-2</v>
      </c>
      <c r="K24" s="1">
        <v>0.33900000000000002</v>
      </c>
      <c r="L24" s="18"/>
    </row>
    <row r="25" spans="1:12" x14ac:dyDescent="0.3">
      <c r="A25" s="9">
        <v>21</v>
      </c>
      <c r="B25" s="1">
        <v>39</v>
      </c>
      <c r="C25" s="6">
        <f t="shared" si="1"/>
        <v>12.420382165605096</v>
      </c>
      <c r="D25" s="6" t="s">
        <v>9</v>
      </c>
      <c r="E25" s="7">
        <f t="shared" si="0"/>
        <v>1.210987261146497E-2</v>
      </c>
      <c r="F25" s="6">
        <v>16.5</v>
      </c>
      <c r="G25" s="6">
        <v>24.5</v>
      </c>
      <c r="H25" s="1">
        <v>22</v>
      </c>
      <c r="I25" s="1" t="s">
        <v>9</v>
      </c>
      <c r="J25" s="7">
        <f t="shared" si="2"/>
        <v>2.1371625000000002E-2</v>
      </c>
      <c r="K25" s="1">
        <v>0.217</v>
      </c>
      <c r="L25" s="18"/>
    </row>
    <row r="26" spans="1:12" x14ac:dyDescent="0.3">
      <c r="A26" s="9">
        <v>22</v>
      </c>
      <c r="B26" s="1">
        <v>23</v>
      </c>
      <c r="C26" s="6">
        <f t="shared" si="1"/>
        <v>7.3248407643312099</v>
      </c>
      <c r="D26" s="6" t="s">
        <v>16</v>
      </c>
      <c r="E26" s="7">
        <f t="shared" si="0"/>
        <v>4.211783439490446E-3</v>
      </c>
      <c r="F26" s="6"/>
      <c r="G26" s="6"/>
      <c r="H26" s="1"/>
      <c r="I26" s="1"/>
      <c r="J26" s="7">
        <f t="shared" si="2"/>
        <v>0</v>
      </c>
      <c r="K26" s="1"/>
      <c r="L26" s="18"/>
    </row>
    <row r="27" spans="1:12" x14ac:dyDescent="0.3">
      <c r="A27" s="9">
        <v>23</v>
      </c>
      <c r="B27" s="1">
        <v>35</v>
      </c>
      <c r="C27" s="6">
        <f t="shared" si="1"/>
        <v>11.146496815286623</v>
      </c>
      <c r="D27" s="6" t="s">
        <v>17</v>
      </c>
      <c r="E27" s="7">
        <f t="shared" si="0"/>
        <v>9.7531847133757957E-3</v>
      </c>
      <c r="F27" s="6"/>
      <c r="G27" s="6"/>
      <c r="H27" s="1"/>
      <c r="I27" s="1"/>
      <c r="J27" s="7">
        <f t="shared" si="2"/>
        <v>0</v>
      </c>
      <c r="K27" s="1"/>
      <c r="L27" s="18"/>
    </row>
    <row r="28" spans="1:12" x14ac:dyDescent="0.3">
      <c r="A28" s="9">
        <v>24</v>
      </c>
      <c r="B28" s="1">
        <v>39</v>
      </c>
      <c r="C28" s="6">
        <f t="shared" si="1"/>
        <v>12.420382165605096</v>
      </c>
      <c r="D28" s="1" t="s">
        <v>16</v>
      </c>
      <c r="E28" s="7">
        <f t="shared" si="0"/>
        <v>1.210987261146497E-2</v>
      </c>
      <c r="F28" s="6">
        <v>15</v>
      </c>
      <c r="G28" s="6">
        <v>22</v>
      </c>
      <c r="H28" s="1">
        <v>20.5</v>
      </c>
      <c r="I28" s="1" t="s">
        <v>17</v>
      </c>
      <c r="J28" s="7">
        <f t="shared" si="2"/>
        <v>1.7662500000000001E-2</v>
      </c>
      <c r="K28" s="1">
        <v>0.14499999999999999</v>
      </c>
      <c r="L28" s="18"/>
    </row>
    <row r="29" spans="1:12" x14ac:dyDescent="0.3">
      <c r="A29" s="9">
        <v>25</v>
      </c>
      <c r="B29" s="1">
        <v>44</v>
      </c>
      <c r="C29" s="6">
        <f t="shared" si="1"/>
        <v>14.012738853503183</v>
      </c>
      <c r="D29" s="1" t="s">
        <v>16</v>
      </c>
      <c r="E29" s="7">
        <f t="shared" si="0"/>
        <v>1.5414012738853502E-2</v>
      </c>
      <c r="F29" s="6"/>
      <c r="G29" s="6"/>
      <c r="H29" s="1"/>
      <c r="I29" s="1"/>
      <c r="J29" s="7">
        <f t="shared" si="2"/>
        <v>0</v>
      </c>
      <c r="K29" s="1"/>
      <c r="L29" s="18"/>
    </row>
    <row r="30" spans="1:12" x14ac:dyDescent="0.3">
      <c r="A30" s="9">
        <v>26</v>
      </c>
      <c r="B30" s="1">
        <v>41</v>
      </c>
      <c r="C30" s="6">
        <f t="shared" si="1"/>
        <v>13.057324840764331</v>
      </c>
      <c r="D30" s="1" t="s">
        <v>17</v>
      </c>
      <c r="E30" s="7">
        <f t="shared" si="0"/>
        <v>1.3383757961783441E-2</v>
      </c>
      <c r="F30" s="6"/>
      <c r="G30" s="6"/>
      <c r="H30" s="1"/>
      <c r="I30" s="1"/>
      <c r="J30" s="7">
        <f t="shared" si="2"/>
        <v>0</v>
      </c>
      <c r="K30" s="1"/>
      <c r="L30" s="18"/>
    </row>
    <row r="31" spans="1:12" x14ac:dyDescent="0.3">
      <c r="A31" s="9">
        <v>27</v>
      </c>
      <c r="B31" s="1">
        <v>36</v>
      </c>
      <c r="C31" s="6">
        <f t="shared" si="1"/>
        <v>11.464968152866241</v>
      </c>
      <c r="D31" s="1" t="s">
        <v>17</v>
      </c>
      <c r="E31" s="7">
        <f t="shared" si="0"/>
        <v>1.0318471337579618E-2</v>
      </c>
      <c r="F31" s="6"/>
      <c r="G31" s="6"/>
      <c r="H31" s="1"/>
      <c r="I31" s="1"/>
      <c r="J31" s="7">
        <f t="shared" si="2"/>
        <v>0</v>
      </c>
      <c r="K31" s="1"/>
      <c r="L31" s="18"/>
    </row>
    <row r="32" spans="1:12" x14ac:dyDescent="0.3">
      <c r="A32" s="9">
        <v>28</v>
      </c>
      <c r="B32" s="1">
        <v>58</v>
      </c>
      <c r="C32" s="6">
        <f t="shared" si="1"/>
        <v>18.471337579617835</v>
      </c>
      <c r="D32" s="1" t="s">
        <v>9</v>
      </c>
      <c r="E32" s="7">
        <f t="shared" si="0"/>
        <v>2.6783439490445864E-2</v>
      </c>
      <c r="F32" s="6">
        <v>24</v>
      </c>
      <c r="G32" s="6">
        <v>24.5</v>
      </c>
      <c r="H32" s="1">
        <v>22</v>
      </c>
      <c r="I32" s="1" t="s">
        <v>9</v>
      </c>
      <c r="J32" s="7">
        <f t="shared" si="2"/>
        <v>4.5216000000000006E-2</v>
      </c>
      <c r="K32" s="1">
        <v>0.44600000000000001</v>
      </c>
      <c r="L32" s="18"/>
    </row>
    <row r="33" spans="1:12" x14ac:dyDescent="0.3">
      <c r="A33" s="9">
        <v>29</v>
      </c>
      <c r="B33" s="1">
        <v>56</v>
      </c>
      <c r="C33" s="6">
        <f t="shared" si="1"/>
        <v>17.834394904458598</v>
      </c>
      <c r="D33" s="1" t="s">
        <v>9</v>
      </c>
      <c r="E33" s="7">
        <f t="shared" si="0"/>
        <v>2.4968152866242037E-2</v>
      </c>
      <c r="F33" s="6">
        <v>19.5</v>
      </c>
      <c r="G33" s="6">
        <v>25</v>
      </c>
      <c r="H33" s="1">
        <v>23</v>
      </c>
      <c r="I33" s="1" t="s">
        <v>9</v>
      </c>
      <c r="J33" s="7">
        <f t="shared" si="2"/>
        <v>2.9849625000000005E-2</v>
      </c>
      <c r="K33" s="1">
        <v>0.30599999999999999</v>
      </c>
      <c r="L33" s="18"/>
    </row>
    <row r="34" spans="1:12" x14ac:dyDescent="0.3">
      <c r="A34" s="9">
        <v>30</v>
      </c>
      <c r="B34" s="1">
        <v>71</v>
      </c>
      <c r="C34" s="6">
        <f t="shared" si="1"/>
        <v>22.611464968152866</v>
      </c>
      <c r="D34" s="1" t="s">
        <v>9</v>
      </c>
      <c r="E34" s="7">
        <f t="shared" si="0"/>
        <v>4.0135350318471347E-2</v>
      </c>
      <c r="F34" s="6">
        <v>27.5</v>
      </c>
      <c r="G34" s="6">
        <v>24.5</v>
      </c>
      <c r="H34" s="1">
        <v>20</v>
      </c>
      <c r="I34" s="1" t="s">
        <v>9</v>
      </c>
      <c r="J34" s="7">
        <f t="shared" si="2"/>
        <v>5.9365625000000005E-2</v>
      </c>
      <c r="K34" s="1">
        <v>0.61099999999999999</v>
      </c>
      <c r="L34" s="18"/>
    </row>
    <row r="35" spans="1:12" x14ac:dyDescent="0.3">
      <c r="A35" s="9">
        <v>31</v>
      </c>
      <c r="B35" s="1">
        <v>88</v>
      </c>
      <c r="C35" s="6">
        <f t="shared" si="1"/>
        <v>28.025477707006367</v>
      </c>
      <c r="D35" s="1" t="s">
        <v>9</v>
      </c>
      <c r="E35" s="7">
        <f t="shared" si="0"/>
        <v>6.1656050955414009E-2</v>
      </c>
      <c r="F35" s="6">
        <v>33</v>
      </c>
      <c r="G35" s="6">
        <v>25.5</v>
      </c>
      <c r="H35" s="1">
        <v>21</v>
      </c>
      <c r="I35" s="1" t="s">
        <v>9</v>
      </c>
      <c r="J35" s="7">
        <f t="shared" si="2"/>
        <v>8.5486500000000007E-2</v>
      </c>
      <c r="K35" s="1">
        <v>0.88700000000000001</v>
      </c>
      <c r="L35" s="18"/>
    </row>
    <row r="36" spans="1:12" x14ac:dyDescent="0.3">
      <c r="A36" s="9">
        <v>32</v>
      </c>
      <c r="B36" s="1">
        <v>59</v>
      </c>
      <c r="C36" s="6">
        <f t="shared" si="1"/>
        <v>18.789808917197451</v>
      </c>
      <c r="D36" s="1" t="s">
        <v>9</v>
      </c>
      <c r="E36" s="7">
        <f t="shared" si="0"/>
        <v>2.7714968152866244E-2</v>
      </c>
      <c r="F36" s="6"/>
      <c r="G36" s="6"/>
      <c r="H36" s="1"/>
      <c r="I36" s="1"/>
      <c r="J36" s="7">
        <f t="shared" si="2"/>
        <v>0</v>
      </c>
      <c r="K36" s="1"/>
      <c r="L36" s="18"/>
    </row>
    <row r="37" spans="1:12" x14ac:dyDescent="0.3">
      <c r="A37" s="9">
        <v>33</v>
      </c>
      <c r="B37" s="1">
        <v>46</v>
      </c>
      <c r="C37" s="6">
        <f t="shared" si="1"/>
        <v>14.64968152866242</v>
      </c>
      <c r="D37" s="1" t="s">
        <v>17</v>
      </c>
      <c r="E37" s="7">
        <f t="shared" si="0"/>
        <v>1.6847133757961784E-2</v>
      </c>
      <c r="F37" s="6">
        <v>15.5</v>
      </c>
      <c r="G37" s="6">
        <v>18</v>
      </c>
      <c r="H37" s="1">
        <v>16</v>
      </c>
      <c r="I37" s="1" t="s">
        <v>17</v>
      </c>
      <c r="J37" s="7">
        <f t="shared" si="2"/>
        <v>1.8859625000000001E-2</v>
      </c>
      <c r="K37" s="1">
        <v>0.13900000000000001</v>
      </c>
      <c r="L37" s="18"/>
    </row>
    <row r="38" spans="1:12" x14ac:dyDescent="0.3">
      <c r="A38" s="9">
        <v>34</v>
      </c>
      <c r="B38" s="1">
        <v>76</v>
      </c>
      <c r="C38" s="6">
        <f t="shared" si="1"/>
        <v>24.203821656050955</v>
      </c>
      <c r="D38" s="1" t="s">
        <v>9</v>
      </c>
      <c r="E38" s="7">
        <f t="shared" si="0"/>
        <v>4.5987261146496823E-2</v>
      </c>
      <c r="F38" s="6">
        <v>29.5</v>
      </c>
      <c r="G38" s="6">
        <v>26</v>
      </c>
      <c r="H38" s="1">
        <v>24</v>
      </c>
      <c r="I38" s="1" t="s">
        <v>9</v>
      </c>
      <c r="J38" s="7">
        <f t="shared" si="2"/>
        <v>6.8314625000000004E-2</v>
      </c>
      <c r="K38" s="1">
        <v>0.73099999999999998</v>
      </c>
      <c r="L38" s="18"/>
    </row>
    <row r="39" spans="1:12" x14ac:dyDescent="0.3">
      <c r="A39" s="9">
        <v>35</v>
      </c>
      <c r="B39" s="1">
        <v>58</v>
      </c>
      <c r="C39" s="6">
        <f t="shared" si="1"/>
        <v>18.471337579617835</v>
      </c>
      <c r="D39" s="1" t="s">
        <v>9</v>
      </c>
      <c r="E39" s="7">
        <f t="shared" si="0"/>
        <v>2.6783439490445864E-2</v>
      </c>
      <c r="F39" s="6">
        <v>25</v>
      </c>
      <c r="G39" s="6">
        <v>25.5</v>
      </c>
      <c r="H39" s="1">
        <v>21.5</v>
      </c>
      <c r="I39" s="1" t="s">
        <v>9</v>
      </c>
      <c r="J39" s="7">
        <f t="shared" si="2"/>
        <v>4.9062500000000002E-2</v>
      </c>
      <c r="K39" s="1">
        <v>0.504</v>
      </c>
      <c r="L39" s="18"/>
    </row>
    <row r="40" spans="1:12" x14ac:dyDescent="0.3">
      <c r="A40" s="9">
        <v>36</v>
      </c>
      <c r="B40" s="1">
        <v>30</v>
      </c>
      <c r="C40" s="6">
        <f t="shared" si="1"/>
        <v>9.5541401273885338</v>
      </c>
      <c r="D40" s="1" t="s">
        <v>16</v>
      </c>
      <c r="E40" s="7">
        <f t="shared" si="0"/>
        <v>7.1656050955414006E-3</v>
      </c>
      <c r="F40" s="6"/>
      <c r="G40" s="6"/>
      <c r="H40" s="1"/>
      <c r="I40" s="1"/>
      <c r="J40" s="7">
        <f t="shared" si="2"/>
        <v>0</v>
      </c>
      <c r="K40" s="1"/>
      <c r="L40" s="18"/>
    </row>
    <row r="41" spans="1:12" x14ac:dyDescent="0.3">
      <c r="A41" s="9">
        <v>37</v>
      </c>
      <c r="B41" s="1">
        <v>56</v>
      </c>
      <c r="C41" s="6">
        <f t="shared" si="1"/>
        <v>17.834394904458598</v>
      </c>
      <c r="D41" s="1" t="s">
        <v>9</v>
      </c>
      <c r="E41" s="7">
        <f t="shared" si="0"/>
        <v>2.4968152866242037E-2</v>
      </c>
      <c r="F41" s="6"/>
      <c r="G41" s="6"/>
      <c r="H41" s="1"/>
      <c r="I41" s="1"/>
      <c r="J41" s="7">
        <f t="shared" si="2"/>
        <v>0</v>
      </c>
      <c r="K41" s="1"/>
      <c r="L41" s="18"/>
    </row>
    <row r="42" spans="1:12" x14ac:dyDescent="0.3">
      <c r="A42" s="9">
        <v>38</v>
      </c>
      <c r="B42" s="1">
        <v>51</v>
      </c>
      <c r="C42" s="6">
        <f t="shared" si="1"/>
        <v>16.242038216560509</v>
      </c>
      <c r="D42" s="1" t="s">
        <v>9</v>
      </c>
      <c r="E42" s="7">
        <f t="shared" si="0"/>
        <v>2.0708598726114649E-2</v>
      </c>
      <c r="F42" s="6">
        <v>21</v>
      </c>
      <c r="G42" s="6">
        <v>25</v>
      </c>
      <c r="H42" s="1">
        <v>22.5</v>
      </c>
      <c r="I42" s="1" t="s">
        <v>9</v>
      </c>
      <c r="J42" s="7">
        <f t="shared" si="2"/>
        <v>3.4618500000000003E-2</v>
      </c>
      <c r="K42" s="1">
        <v>0.33900000000000002</v>
      </c>
      <c r="L42" s="18"/>
    </row>
    <row r="43" spans="1:12" x14ac:dyDescent="0.3">
      <c r="A43" s="9">
        <v>39</v>
      </c>
      <c r="B43" s="1">
        <v>41</v>
      </c>
      <c r="C43" s="6">
        <f t="shared" si="1"/>
        <v>13.057324840764331</v>
      </c>
      <c r="D43" s="1" t="s">
        <v>17</v>
      </c>
      <c r="E43" s="7">
        <f t="shared" si="0"/>
        <v>1.3383757961783441E-2</v>
      </c>
      <c r="F43" s="6"/>
      <c r="G43" s="6"/>
      <c r="H43" s="1"/>
      <c r="I43" s="1"/>
      <c r="J43" s="7">
        <f t="shared" si="2"/>
        <v>0</v>
      </c>
      <c r="K43" s="1"/>
      <c r="L43" s="18"/>
    </row>
    <row r="44" spans="1:12" x14ac:dyDescent="0.3">
      <c r="A44" s="9">
        <v>40</v>
      </c>
      <c r="B44" s="1"/>
      <c r="C44" s="6">
        <f t="shared" si="1"/>
        <v>0</v>
      </c>
      <c r="D44" s="1"/>
      <c r="E44" s="7">
        <f t="shared" si="0"/>
        <v>0</v>
      </c>
      <c r="F44" s="6">
        <v>15</v>
      </c>
      <c r="G44" s="6">
        <v>18</v>
      </c>
      <c r="H44" s="1">
        <v>17</v>
      </c>
      <c r="I44" s="1" t="s">
        <v>17</v>
      </c>
      <c r="J44" s="7">
        <f t="shared" si="2"/>
        <v>1.7662500000000001E-2</v>
      </c>
      <c r="K44" s="1">
        <v>0.12</v>
      </c>
      <c r="L44" s="18"/>
    </row>
    <row r="45" spans="1:12" x14ac:dyDescent="0.3">
      <c r="A45" s="9">
        <v>41</v>
      </c>
      <c r="B45" s="1">
        <v>33</v>
      </c>
      <c r="C45" s="6">
        <f t="shared" si="1"/>
        <v>10.509554140127388</v>
      </c>
      <c r="D45" s="1" t="s">
        <v>9</v>
      </c>
      <c r="E45" s="7">
        <f t="shared" si="0"/>
        <v>8.6703821656050964E-3</v>
      </c>
      <c r="F45" s="6">
        <v>23.5</v>
      </c>
      <c r="G45" s="6">
        <v>24</v>
      </c>
      <c r="H45" s="1">
        <v>20</v>
      </c>
      <c r="I45" s="1" t="s">
        <v>9</v>
      </c>
      <c r="J45" s="7">
        <f t="shared" si="2"/>
        <v>4.3351625000000005E-2</v>
      </c>
      <c r="K45" s="1">
        <v>0.42899999999999999</v>
      </c>
      <c r="L45" s="18"/>
    </row>
    <row r="46" spans="1:12" x14ac:dyDescent="0.3">
      <c r="A46" s="9">
        <v>42</v>
      </c>
      <c r="B46" s="1">
        <v>23</v>
      </c>
      <c r="C46" s="6">
        <f t="shared" si="1"/>
        <v>7.3248407643312099</v>
      </c>
      <c r="D46" s="1" t="s">
        <v>16</v>
      </c>
      <c r="E46" s="7">
        <f t="shared" si="0"/>
        <v>4.211783439490446E-3</v>
      </c>
      <c r="F46" s="6"/>
      <c r="G46" s="6"/>
      <c r="H46" s="1"/>
      <c r="I46" s="1"/>
      <c r="J46" s="7">
        <f t="shared" si="2"/>
        <v>0</v>
      </c>
      <c r="K46" s="1"/>
      <c r="L46" s="18"/>
    </row>
    <row r="47" spans="1:12" x14ac:dyDescent="0.3">
      <c r="A47" s="9">
        <v>43</v>
      </c>
      <c r="B47" s="1">
        <v>41</v>
      </c>
      <c r="C47" s="6">
        <f t="shared" si="1"/>
        <v>13.057324840764331</v>
      </c>
      <c r="D47" s="1" t="s">
        <v>16</v>
      </c>
      <c r="E47" s="7">
        <f t="shared" si="0"/>
        <v>1.3383757961783441E-2</v>
      </c>
      <c r="F47" s="6">
        <v>23.5</v>
      </c>
      <c r="G47" s="6">
        <v>24</v>
      </c>
      <c r="H47" s="1">
        <v>2</v>
      </c>
      <c r="I47" s="1" t="s">
        <v>18</v>
      </c>
      <c r="J47" s="7">
        <f t="shared" si="2"/>
        <v>4.3351625000000005E-2</v>
      </c>
      <c r="K47" s="1">
        <v>0.42899999999999999</v>
      </c>
      <c r="L47" s="18"/>
    </row>
    <row r="48" spans="1:12" x14ac:dyDescent="0.3">
      <c r="A48" s="9">
        <v>44</v>
      </c>
      <c r="B48" s="1">
        <v>60</v>
      </c>
      <c r="C48" s="6">
        <f t="shared" si="1"/>
        <v>19.108280254777068</v>
      </c>
      <c r="D48" s="1" t="s">
        <v>18</v>
      </c>
      <c r="E48" s="7">
        <f t="shared" si="0"/>
        <v>2.8662420382165602E-2</v>
      </c>
      <c r="F48" s="6">
        <v>15.5</v>
      </c>
      <c r="G48" s="6">
        <v>18</v>
      </c>
      <c r="H48" s="1">
        <v>17.5</v>
      </c>
      <c r="I48" s="1" t="s">
        <v>9</v>
      </c>
      <c r="J48" s="7">
        <f t="shared" si="2"/>
        <v>1.8859625000000001E-2</v>
      </c>
      <c r="K48" s="1">
        <v>0.13900000000000001</v>
      </c>
      <c r="L48" s="18"/>
    </row>
    <row r="49" spans="1:12" x14ac:dyDescent="0.3">
      <c r="A49" s="9">
        <v>45</v>
      </c>
      <c r="B49" s="1"/>
      <c r="C49" s="6">
        <f t="shared" si="1"/>
        <v>0</v>
      </c>
      <c r="D49" s="1"/>
      <c r="E49" s="7">
        <f t="shared" si="0"/>
        <v>0</v>
      </c>
      <c r="F49" s="6">
        <v>22.5</v>
      </c>
      <c r="G49" s="6">
        <v>25.5</v>
      </c>
      <c r="H49" s="1">
        <v>20.5</v>
      </c>
      <c r="I49" s="1" t="s">
        <v>9</v>
      </c>
      <c r="J49" s="7">
        <f t="shared" si="2"/>
        <v>3.9740625000000002E-2</v>
      </c>
      <c r="K49" s="1">
        <v>0.42499999999999999</v>
      </c>
      <c r="L49" s="18"/>
    </row>
    <row r="50" spans="1:12" x14ac:dyDescent="0.3">
      <c r="A50" s="9">
        <v>46</v>
      </c>
      <c r="B50" s="1">
        <v>57</v>
      </c>
      <c r="C50" s="6">
        <f t="shared" si="1"/>
        <v>18.152866242038215</v>
      </c>
      <c r="D50" s="1" t="s">
        <v>9</v>
      </c>
      <c r="E50" s="7">
        <f t="shared" si="0"/>
        <v>2.5867834394904459E-2</v>
      </c>
      <c r="F50" s="6"/>
      <c r="G50" s="6"/>
      <c r="H50" s="1"/>
      <c r="I50" s="1"/>
      <c r="J50" s="7">
        <f t="shared" si="2"/>
        <v>0</v>
      </c>
      <c r="K50" s="1"/>
      <c r="L50" s="18"/>
    </row>
    <row r="51" spans="1:12" x14ac:dyDescent="0.3">
      <c r="A51" s="9">
        <v>47</v>
      </c>
      <c r="B51" s="1">
        <v>25</v>
      </c>
      <c r="C51" s="6">
        <f t="shared" si="1"/>
        <v>7.9617834394904454</v>
      </c>
      <c r="D51" s="1" t="s">
        <v>9</v>
      </c>
      <c r="E51" s="7">
        <f t="shared" si="0"/>
        <v>4.9761146496815284E-3</v>
      </c>
      <c r="F51" s="6"/>
      <c r="G51" s="6"/>
      <c r="H51" s="1"/>
      <c r="I51" s="1"/>
      <c r="J51" s="7">
        <f t="shared" si="2"/>
        <v>0</v>
      </c>
      <c r="K51" s="1"/>
      <c r="L51" s="18"/>
    </row>
    <row r="52" spans="1:12" x14ac:dyDescent="0.3">
      <c r="A52" s="9">
        <v>48</v>
      </c>
      <c r="B52" s="1">
        <v>49</v>
      </c>
      <c r="C52" s="6">
        <f t="shared" si="1"/>
        <v>15.605095541401273</v>
      </c>
      <c r="D52" s="1" t="s">
        <v>9</v>
      </c>
      <c r="E52" s="7">
        <f t="shared" si="0"/>
        <v>1.911624203821656E-2</v>
      </c>
      <c r="F52" s="6">
        <v>20</v>
      </c>
      <c r="G52" s="6">
        <v>25.5</v>
      </c>
      <c r="H52" s="1">
        <v>22</v>
      </c>
      <c r="I52" s="1" t="s">
        <v>9</v>
      </c>
      <c r="J52" s="7">
        <f t="shared" si="2"/>
        <v>3.1400000000000004E-2</v>
      </c>
      <c r="K52" s="1">
        <v>0.318</v>
      </c>
      <c r="L52" s="18"/>
    </row>
    <row r="53" spans="1:12" x14ac:dyDescent="0.3">
      <c r="A53" s="9">
        <v>49</v>
      </c>
      <c r="B53" s="1">
        <v>30</v>
      </c>
      <c r="C53" s="6">
        <f t="shared" si="1"/>
        <v>9.5541401273885338</v>
      </c>
      <c r="D53" s="1" t="s">
        <v>17</v>
      </c>
      <c r="E53" s="7">
        <f t="shared" si="0"/>
        <v>7.1656050955414006E-3</v>
      </c>
      <c r="F53" s="6"/>
      <c r="G53" s="6"/>
      <c r="H53" s="1"/>
      <c r="I53" s="1"/>
      <c r="J53" s="7">
        <f t="shared" si="2"/>
        <v>0</v>
      </c>
      <c r="K53" s="1"/>
      <c r="L53" s="18"/>
    </row>
    <row r="54" spans="1:12" x14ac:dyDescent="0.3">
      <c r="A54" s="9">
        <v>50</v>
      </c>
      <c r="B54" s="1">
        <v>41</v>
      </c>
      <c r="C54" s="6">
        <f t="shared" si="1"/>
        <v>13.057324840764331</v>
      </c>
      <c r="D54" s="1" t="s">
        <v>16</v>
      </c>
      <c r="E54" s="7">
        <f t="shared" si="0"/>
        <v>1.3383757961783441E-2</v>
      </c>
      <c r="F54" s="6"/>
      <c r="G54" s="6"/>
      <c r="H54" s="1"/>
      <c r="I54" s="1"/>
      <c r="J54" s="7">
        <f t="shared" si="2"/>
        <v>0</v>
      </c>
      <c r="K54" s="1"/>
      <c r="L54" s="18"/>
    </row>
    <row r="55" spans="1:12" x14ac:dyDescent="0.3">
      <c r="A55" s="9">
        <v>51</v>
      </c>
      <c r="B55" s="1">
        <v>31</v>
      </c>
      <c r="C55" s="6">
        <f t="shared" si="1"/>
        <v>9.872611464968152</v>
      </c>
      <c r="D55" s="1" t="s">
        <v>16</v>
      </c>
      <c r="E55" s="7">
        <f t="shared" si="0"/>
        <v>7.6512738853503183E-3</v>
      </c>
      <c r="F55" s="6"/>
      <c r="G55" s="6"/>
      <c r="H55" s="1"/>
      <c r="I55" s="1"/>
      <c r="J55" s="7">
        <f t="shared" si="2"/>
        <v>0</v>
      </c>
      <c r="K55" s="1"/>
      <c r="L55" s="18"/>
    </row>
    <row r="56" spans="1:12" x14ac:dyDescent="0.3">
      <c r="A56" s="9">
        <v>52</v>
      </c>
      <c r="B56" s="1">
        <v>58</v>
      </c>
      <c r="C56" s="6">
        <f t="shared" si="1"/>
        <v>18.471337579617835</v>
      </c>
      <c r="D56" s="1" t="s">
        <v>9</v>
      </c>
      <c r="E56" s="7">
        <f t="shared" si="0"/>
        <v>2.6783439490445864E-2</v>
      </c>
      <c r="F56" s="6">
        <v>23.5</v>
      </c>
      <c r="G56" s="6">
        <v>24.5</v>
      </c>
      <c r="H56" s="1">
        <v>20</v>
      </c>
      <c r="I56" s="1" t="s">
        <v>9</v>
      </c>
      <c r="J56" s="7">
        <f t="shared" si="2"/>
        <v>4.3351625000000005E-2</v>
      </c>
      <c r="K56" s="1">
        <v>0.44600000000000001</v>
      </c>
      <c r="L56" s="18"/>
    </row>
    <row r="57" spans="1:12" x14ac:dyDescent="0.3">
      <c r="A57" s="9">
        <v>53</v>
      </c>
      <c r="B57" s="1">
        <v>42</v>
      </c>
      <c r="C57" s="6">
        <f t="shared" si="1"/>
        <v>13.375796178343949</v>
      </c>
      <c r="D57" s="1" t="s">
        <v>16</v>
      </c>
      <c r="E57" s="7">
        <f t="shared" si="0"/>
        <v>1.4044585987261148E-2</v>
      </c>
      <c r="F57" s="6"/>
      <c r="G57" s="6"/>
      <c r="H57" s="1"/>
      <c r="I57" s="1"/>
      <c r="J57" s="7">
        <f t="shared" si="2"/>
        <v>0</v>
      </c>
      <c r="K57" s="1"/>
      <c r="L57" s="18"/>
    </row>
    <row r="58" spans="1:12" x14ac:dyDescent="0.3">
      <c r="A58" s="9">
        <v>54</v>
      </c>
      <c r="B58" s="1">
        <v>62</v>
      </c>
      <c r="C58" s="6">
        <f t="shared" si="1"/>
        <v>19.745222929936304</v>
      </c>
      <c r="D58" s="1" t="s">
        <v>9</v>
      </c>
      <c r="E58" s="7">
        <f t="shared" si="0"/>
        <v>3.0605095541401273E-2</v>
      </c>
      <c r="F58" s="6">
        <v>26.5</v>
      </c>
      <c r="G58" s="6">
        <v>25</v>
      </c>
      <c r="H58" s="1">
        <v>23</v>
      </c>
      <c r="I58" s="1" t="s">
        <v>9</v>
      </c>
      <c r="J58" s="7">
        <f t="shared" si="2"/>
        <v>5.5126625000000005E-2</v>
      </c>
      <c r="K58" s="1">
        <v>0.56799999999999995</v>
      </c>
      <c r="L58" s="18"/>
    </row>
    <row r="59" spans="1:12" x14ac:dyDescent="0.3">
      <c r="A59" s="9">
        <v>55</v>
      </c>
      <c r="B59" s="1">
        <v>56</v>
      </c>
      <c r="C59" s="6">
        <f t="shared" si="1"/>
        <v>17.834394904458598</v>
      </c>
      <c r="D59" s="1" t="s">
        <v>9</v>
      </c>
      <c r="E59" s="7">
        <f t="shared" si="0"/>
        <v>2.4968152866242037E-2</v>
      </c>
      <c r="F59" s="6">
        <v>20.5</v>
      </c>
      <c r="G59" s="6">
        <v>24</v>
      </c>
      <c r="H59" s="1">
        <v>22.5</v>
      </c>
      <c r="I59" s="1" t="s">
        <v>9</v>
      </c>
      <c r="J59" s="7">
        <f t="shared" si="2"/>
        <v>3.2989625000000002E-2</v>
      </c>
      <c r="K59" s="1">
        <v>0.32600000000000001</v>
      </c>
      <c r="L59" s="18"/>
    </row>
    <row r="60" spans="1:12" x14ac:dyDescent="0.3">
      <c r="A60" s="9">
        <v>56</v>
      </c>
      <c r="B60" s="1">
        <v>37</v>
      </c>
      <c r="C60" s="6">
        <f t="shared" si="1"/>
        <v>11.783439490445859</v>
      </c>
      <c r="D60" s="1" t="s">
        <v>9</v>
      </c>
      <c r="E60" s="7">
        <f t="shared" si="0"/>
        <v>1.0899681528662422E-2</v>
      </c>
      <c r="F60" s="6"/>
      <c r="G60" s="6"/>
      <c r="H60" s="1"/>
      <c r="I60" s="1"/>
      <c r="J60" s="7">
        <f t="shared" si="2"/>
        <v>0</v>
      </c>
      <c r="K60" s="1"/>
      <c r="L60" s="18"/>
    </row>
    <row r="61" spans="1:12" x14ac:dyDescent="0.3">
      <c r="A61" s="9">
        <v>57</v>
      </c>
      <c r="B61" s="1">
        <v>43</v>
      </c>
      <c r="C61" s="6">
        <f t="shared" si="1"/>
        <v>13.694267515923567</v>
      </c>
      <c r="D61" s="1" t="s">
        <v>17</v>
      </c>
      <c r="E61" s="7">
        <f t="shared" si="0"/>
        <v>1.4721337579617836E-2</v>
      </c>
      <c r="F61" s="6"/>
      <c r="G61" s="6"/>
      <c r="H61" s="1"/>
      <c r="I61" s="1"/>
      <c r="J61" s="7">
        <f t="shared" si="2"/>
        <v>0</v>
      </c>
      <c r="K61" s="1"/>
      <c r="L61" s="18"/>
    </row>
    <row r="62" spans="1:12" x14ac:dyDescent="0.3">
      <c r="A62" s="9">
        <v>58</v>
      </c>
      <c r="B62" s="1">
        <v>24</v>
      </c>
      <c r="C62" s="6">
        <f t="shared" si="1"/>
        <v>7.6433121019108281</v>
      </c>
      <c r="D62" s="1" t="s">
        <v>17</v>
      </c>
      <c r="E62" s="7">
        <f t="shared" si="0"/>
        <v>4.5859872611464974E-3</v>
      </c>
      <c r="F62" s="6"/>
      <c r="G62" s="6"/>
      <c r="H62" s="1"/>
      <c r="I62" s="1"/>
      <c r="J62" s="7">
        <f t="shared" si="2"/>
        <v>0</v>
      </c>
      <c r="K62" s="1"/>
      <c r="L62" s="18"/>
    </row>
    <row r="63" spans="1:12" x14ac:dyDescent="0.3">
      <c r="A63" s="9">
        <v>59</v>
      </c>
      <c r="B63" s="1">
        <v>33</v>
      </c>
      <c r="C63" s="6">
        <f t="shared" si="1"/>
        <v>10.509554140127388</v>
      </c>
      <c r="D63" s="1" t="s">
        <v>16</v>
      </c>
      <c r="E63" s="7">
        <f t="shared" si="0"/>
        <v>8.6703821656050964E-3</v>
      </c>
      <c r="F63" s="6">
        <v>10.5</v>
      </c>
      <c r="G63" s="6">
        <v>16</v>
      </c>
      <c r="H63" s="1">
        <v>14</v>
      </c>
      <c r="I63" s="1" t="s">
        <v>17</v>
      </c>
      <c r="J63" s="7">
        <f t="shared" si="2"/>
        <v>8.6546250000000009E-3</v>
      </c>
      <c r="K63" s="1">
        <v>4.9000000000000002E-2</v>
      </c>
      <c r="L63" s="18"/>
    </row>
    <row r="64" spans="1:12" x14ac:dyDescent="0.3">
      <c r="A64" s="9">
        <v>60</v>
      </c>
      <c r="B64" s="1">
        <v>49</v>
      </c>
      <c r="C64" s="6">
        <f t="shared" si="1"/>
        <v>15.605095541401273</v>
      </c>
      <c r="D64" s="1" t="s">
        <v>9</v>
      </c>
      <c r="E64" s="7">
        <f t="shared" si="0"/>
        <v>1.911624203821656E-2</v>
      </c>
      <c r="F64" s="6">
        <v>17</v>
      </c>
      <c r="G64" s="6">
        <v>25</v>
      </c>
      <c r="H64" s="1">
        <v>20</v>
      </c>
      <c r="I64" s="1" t="s">
        <v>9</v>
      </c>
      <c r="J64" s="7">
        <f t="shared" si="2"/>
        <v>2.2686500000000002E-2</v>
      </c>
      <c r="K64" s="1">
        <v>0.217</v>
      </c>
      <c r="L64" s="18"/>
    </row>
    <row r="65" spans="1:12" x14ac:dyDescent="0.3">
      <c r="A65" s="9">
        <v>61</v>
      </c>
      <c r="B65" s="1">
        <v>43</v>
      </c>
      <c r="C65" s="6">
        <f t="shared" si="1"/>
        <v>13.694267515923567</v>
      </c>
      <c r="D65" s="1" t="s">
        <v>16</v>
      </c>
      <c r="E65" s="7">
        <f t="shared" si="0"/>
        <v>1.4721337579617836E-2</v>
      </c>
      <c r="F65" s="6"/>
      <c r="G65" s="6"/>
      <c r="H65" s="1"/>
      <c r="I65" s="1"/>
      <c r="J65" s="7">
        <f t="shared" si="2"/>
        <v>0</v>
      </c>
      <c r="K65" s="1"/>
      <c r="L65" s="18"/>
    </row>
    <row r="66" spans="1:12" x14ac:dyDescent="0.3">
      <c r="A66" s="9">
        <v>62</v>
      </c>
      <c r="B66" s="1">
        <v>43</v>
      </c>
      <c r="C66" s="6">
        <f t="shared" si="1"/>
        <v>13.694267515923567</v>
      </c>
      <c r="D66" s="1" t="s">
        <v>16</v>
      </c>
      <c r="E66" s="7">
        <f t="shared" si="0"/>
        <v>1.4721337579617836E-2</v>
      </c>
      <c r="F66" s="6"/>
      <c r="G66" s="6"/>
      <c r="H66" s="1"/>
      <c r="I66" s="1"/>
      <c r="J66" s="7">
        <f t="shared" si="2"/>
        <v>0</v>
      </c>
      <c r="K66" s="1"/>
      <c r="L66" s="18"/>
    </row>
    <row r="67" spans="1:12" x14ac:dyDescent="0.3">
      <c r="A67" s="9">
        <v>63</v>
      </c>
      <c r="B67" s="1">
        <v>28</v>
      </c>
      <c r="C67" s="6">
        <f t="shared" si="1"/>
        <v>8.9171974522292992</v>
      </c>
      <c r="D67" s="1" t="s">
        <v>16</v>
      </c>
      <c r="E67" s="7">
        <f t="shared" si="0"/>
        <v>6.2420382165605092E-3</v>
      </c>
      <c r="F67" s="6">
        <v>15.5</v>
      </c>
      <c r="G67" s="6">
        <v>23.5</v>
      </c>
      <c r="H67" s="1">
        <v>21</v>
      </c>
      <c r="I67" s="1" t="s">
        <v>9</v>
      </c>
      <c r="J67" s="7">
        <f t="shared" si="2"/>
        <v>1.8859625000000001E-2</v>
      </c>
      <c r="K67" s="1">
        <v>0.182</v>
      </c>
      <c r="L67" s="18"/>
    </row>
    <row r="68" spans="1:12" x14ac:dyDescent="0.3">
      <c r="A68" s="9">
        <v>64</v>
      </c>
      <c r="B68" s="1">
        <v>61</v>
      </c>
      <c r="C68" s="6">
        <f t="shared" si="1"/>
        <v>19.426751592356688</v>
      </c>
      <c r="D68" s="1" t="s">
        <v>9</v>
      </c>
      <c r="E68" s="7">
        <f t="shared" si="0"/>
        <v>2.962579617834395E-2</v>
      </c>
      <c r="F68" s="6"/>
      <c r="G68" s="6"/>
      <c r="H68" s="1"/>
      <c r="I68" s="1"/>
      <c r="J68" s="7">
        <f t="shared" si="2"/>
        <v>0</v>
      </c>
      <c r="K68" s="1"/>
      <c r="L68" s="18"/>
    </row>
    <row r="69" spans="1:12" x14ac:dyDescent="0.3">
      <c r="A69" s="9">
        <v>65</v>
      </c>
      <c r="B69" s="1">
        <v>56</v>
      </c>
      <c r="C69" s="6">
        <f t="shared" si="1"/>
        <v>17.834394904458598</v>
      </c>
      <c r="D69" s="1" t="s">
        <v>9</v>
      </c>
      <c r="E69" s="7">
        <f t="shared" ref="E69:E71" si="3">3.14*C69^2/4*10^-4</f>
        <v>2.4968152866242037E-2</v>
      </c>
      <c r="F69" s="6">
        <v>22</v>
      </c>
      <c r="G69" s="6">
        <v>26</v>
      </c>
      <c r="H69" s="1">
        <v>23</v>
      </c>
      <c r="I69" s="1" t="s">
        <v>9</v>
      </c>
      <c r="J69" s="7">
        <f t="shared" si="2"/>
        <v>3.7994E-2</v>
      </c>
      <c r="K69" s="1">
        <v>0.38800000000000001</v>
      </c>
      <c r="L69" s="18"/>
    </row>
    <row r="70" spans="1:12" x14ac:dyDescent="0.3">
      <c r="A70" s="9">
        <v>66</v>
      </c>
      <c r="B70" s="1"/>
      <c r="C70" s="6">
        <f t="shared" ref="C70:C71" si="4">B70/3.14</f>
        <v>0</v>
      </c>
      <c r="D70" s="1"/>
      <c r="E70" s="7">
        <f t="shared" si="3"/>
        <v>0</v>
      </c>
      <c r="F70" s="6">
        <v>23.5</v>
      </c>
      <c r="G70" s="6">
        <v>25.5</v>
      </c>
      <c r="H70" s="1">
        <v>23</v>
      </c>
      <c r="I70" s="1" t="s">
        <v>9</v>
      </c>
      <c r="J70" s="7">
        <f t="shared" ref="J70:J71" si="5">3.14*F70^2/4*10^-4</f>
        <v>4.3351625000000005E-2</v>
      </c>
      <c r="K70" s="1">
        <v>0.46400000000000002</v>
      </c>
      <c r="L70" s="18"/>
    </row>
    <row r="71" spans="1:12" x14ac:dyDescent="0.3">
      <c r="A71" s="9">
        <v>67</v>
      </c>
      <c r="B71" s="1">
        <v>39</v>
      </c>
      <c r="C71" s="6">
        <f t="shared" si="4"/>
        <v>12.420382165605096</v>
      </c>
      <c r="D71" s="1" t="s">
        <v>16</v>
      </c>
      <c r="E71" s="7">
        <f t="shared" si="3"/>
        <v>1.210987261146497E-2</v>
      </c>
      <c r="F71" s="6"/>
      <c r="G71" s="6"/>
      <c r="H71" s="1"/>
      <c r="I71" s="1"/>
      <c r="J71" s="7">
        <f t="shared" si="5"/>
        <v>0</v>
      </c>
      <c r="K71" s="1"/>
      <c r="L71" s="18"/>
    </row>
    <row r="72" spans="1:12" x14ac:dyDescent="0.3">
      <c r="A72" s="17" t="s">
        <v>27</v>
      </c>
      <c r="B72" s="21"/>
      <c r="C72" s="22">
        <f>B72/3.14+AVERAGE(C5:C71)</f>
        <v>13.808346801026714</v>
      </c>
      <c r="D72" s="17">
        <f>COUNT(B5:B71)</f>
        <v>64</v>
      </c>
      <c r="E72" s="17">
        <f>SUM(E5:E71)</f>
        <v>1.1537659235668787</v>
      </c>
      <c r="F72" s="17">
        <f>AVERAGE($F5:$F71)</f>
        <v>21.264705882352942</v>
      </c>
      <c r="G72" s="17">
        <f>AVERAGE(G5:G71)</f>
        <v>23.573529411764707</v>
      </c>
      <c r="H72" s="17">
        <f>AVERAGE(H5:H71)</f>
        <v>20.25</v>
      </c>
      <c r="I72" s="17">
        <f>COUNT(F5:F71)</f>
        <v>34</v>
      </c>
      <c r="J72" s="17">
        <f>SUM(J5:J71)</f>
        <v>1.2810807500000001</v>
      </c>
      <c r="K72" s="17">
        <f>SUM(K5:K71)</f>
        <v>12.77</v>
      </c>
      <c r="L72" s="17">
        <f>1/0.005*K72</f>
        <v>2554</v>
      </c>
    </row>
    <row r="73" spans="1:12" ht="57.6" customHeight="1" x14ac:dyDescent="0.3">
      <c r="A73" s="15" t="s">
        <v>39</v>
      </c>
      <c r="B73" s="14"/>
      <c r="C73" s="3" t="s">
        <v>33</v>
      </c>
      <c r="D73" s="3" t="s">
        <v>28</v>
      </c>
      <c r="E73" s="3" t="s">
        <v>37</v>
      </c>
      <c r="F73" s="4" t="s">
        <v>34</v>
      </c>
      <c r="G73" s="4" t="s">
        <v>35</v>
      </c>
      <c r="H73" s="4" t="s">
        <v>36</v>
      </c>
      <c r="I73" s="4" t="s">
        <v>29</v>
      </c>
      <c r="J73" s="4" t="s">
        <v>38</v>
      </c>
      <c r="K73" s="4" t="s">
        <v>40</v>
      </c>
      <c r="L73" s="4" t="s">
        <v>42</v>
      </c>
    </row>
    <row r="74" spans="1:12" x14ac:dyDescent="0.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x14ac:dyDescent="0.3">
      <c r="A75" s="11">
        <f>195-D72</f>
        <v>131</v>
      </c>
      <c r="B75" s="11">
        <f>D72-I72</f>
        <v>30</v>
      </c>
      <c r="C75" s="11">
        <f>195-I72</f>
        <v>161</v>
      </c>
      <c r="E75" s="11">
        <f>A71-D72</f>
        <v>3</v>
      </c>
      <c r="F75" s="11">
        <f>A71/100*E75</f>
        <v>2.0100000000000002</v>
      </c>
    </row>
    <row r="76" spans="1:12" ht="28.8" x14ac:dyDescent="0.3">
      <c r="A76" s="15" t="s">
        <v>30</v>
      </c>
      <c r="B76" s="15" t="s">
        <v>31</v>
      </c>
      <c r="C76" s="15" t="s">
        <v>32</v>
      </c>
      <c r="E76" s="15" t="s">
        <v>58</v>
      </c>
      <c r="F76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10554-C2AA-48F9-84F6-D7CFC8339363}">
  <dimension ref="A1:N69"/>
  <sheetViews>
    <sheetView topLeftCell="A47" workbookViewId="0">
      <selection activeCell="M5" sqref="M5:N11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60</v>
      </c>
      <c r="B2" s="1" t="s">
        <v>4</v>
      </c>
      <c r="C2" s="1" t="s">
        <v>61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  <c r="L4" s="18"/>
    </row>
    <row r="5" spans="1:14" x14ac:dyDescent="0.3">
      <c r="A5" s="9">
        <v>1</v>
      </c>
      <c r="B5" s="1">
        <v>38</v>
      </c>
      <c r="C5" s="6">
        <f>B5/3.14</f>
        <v>12.101910828025478</v>
      </c>
      <c r="D5" s="1" t="s">
        <v>9</v>
      </c>
      <c r="E5" s="7">
        <f t="shared" ref="E5:E64" si="0">3.14*C5^2/4*10^-4</f>
        <v>1.1496815286624206E-2</v>
      </c>
      <c r="F5" s="6">
        <v>13</v>
      </c>
      <c r="G5" s="6">
        <v>24</v>
      </c>
      <c r="H5" s="1">
        <v>23</v>
      </c>
      <c r="I5" s="1" t="s">
        <v>9</v>
      </c>
      <c r="J5" s="7">
        <f>3.14*F5^2/4*10^-4</f>
        <v>1.3266500000000001E-2</v>
      </c>
      <c r="K5" s="7">
        <v>0.111</v>
      </c>
      <c r="L5" s="18"/>
      <c r="M5" t="s">
        <v>9</v>
      </c>
      <c r="N5">
        <f>COUNTIF(I5:I102,"N")</f>
        <v>21</v>
      </c>
    </row>
    <row r="6" spans="1:14" x14ac:dyDescent="0.3">
      <c r="A6" s="9">
        <v>2</v>
      </c>
      <c r="B6" s="1">
        <v>42</v>
      </c>
      <c r="C6" s="6">
        <f t="shared" ref="C6:C64" si="1">B6/3.14</f>
        <v>13.375796178343949</v>
      </c>
      <c r="D6" s="1" t="s">
        <v>9</v>
      </c>
      <c r="E6" s="7">
        <f t="shared" si="0"/>
        <v>1.4044585987261148E-2</v>
      </c>
      <c r="F6" s="6"/>
      <c r="G6" s="6"/>
      <c r="H6" s="1"/>
      <c r="I6" s="1"/>
      <c r="J6" s="7">
        <f t="shared" ref="J6:J64" si="2">3.14*F6^2/4*10^-4</f>
        <v>0</v>
      </c>
      <c r="K6" s="1"/>
      <c r="L6" s="18"/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40</v>
      </c>
      <c r="C7" s="6">
        <f t="shared" si="1"/>
        <v>12.738853503184712</v>
      </c>
      <c r="D7" s="1" t="s">
        <v>9</v>
      </c>
      <c r="E7" s="7">
        <f t="shared" si="0"/>
        <v>1.2738853503184712E-2</v>
      </c>
      <c r="F7" s="6"/>
      <c r="G7" s="6"/>
      <c r="H7" s="1"/>
      <c r="I7" s="1"/>
      <c r="J7" s="7">
        <f t="shared" si="2"/>
        <v>0</v>
      </c>
      <c r="K7" s="1"/>
      <c r="L7" s="18"/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47</v>
      </c>
      <c r="C8" s="6">
        <f t="shared" si="1"/>
        <v>14.968152866242038</v>
      </c>
      <c r="D8" s="1" t="s">
        <v>9</v>
      </c>
      <c r="E8" s="7">
        <f t="shared" si="0"/>
        <v>1.7587579617834397E-2</v>
      </c>
      <c r="F8" s="6">
        <v>15.5</v>
      </c>
      <c r="G8" s="6">
        <v>24</v>
      </c>
      <c r="H8" s="1">
        <v>22.5</v>
      </c>
      <c r="I8" s="1" t="s">
        <v>9</v>
      </c>
      <c r="J8" s="7">
        <f t="shared" si="2"/>
        <v>1.8859625000000001E-2</v>
      </c>
      <c r="K8" s="1">
        <v>0.182</v>
      </c>
      <c r="L8" s="18"/>
      <c r="M8" t="s">
        <v>17</v>
      </c>
      <c r="N8">
        <f>COUNTIF(I5:I102,"J")</f>
        <v>2</v>
      </c>
    </row>
    <row r="9" spans="1:14" x14ac:dyDescent="0.3">
      <c r="A9" s="9">
        <v>5</v>
      </c>
      <c r="B9" s="1">
        <v>36</v>
      </c>
      <c r="C9" s="6">
        <f t="shared" si="1"/>
        <v>11.464968152866241</v>
      </c>
      <c r="D9" s="1" t="s">
        <v>9</v>
      </c>
      <c r="E9" s="7">
        <f t="shared" si="0"/>
        <v>1.0318471337579618E-2</v>
      </c>
      <c r="F9" s="6"/>
      <c r="G9" s="6"/>
      <c r="H9" s="1"/>
      <c r="I9" s="1"/>
      <c r="J9" s="7">
        <f t="shared" si="2"/>
        <v>0</v>
      </c>
      <c r="K9" s="1"/>
      <c r="L9" s="18"/>
      <c r="M9" t="s">
        <v>18</v>
      </c>
      <c r="N9">
        <f>COUNTIF(I5:I104,"V")</f>
        <v>0</v>
      </c>
    </row>
    <row r="10" spans="1:14" x14ac:dyDescent="0.3">
      <c r="A10" s="9">
        <v>6</v>
      </c>
      <c r="B10" s="1">
        <v>66</v>
      </c>
      <c r="C10" s="6">
        <f t="shared" si="1"/>
        <v>21.019108280254777</v>
      </c>
      <c r="D10" s="1" t="s">
        <v>9</v>
      </c>
      <c r="E10" s="7">
        <f t="shared" si="0"/>
        <v>3.4681528662420386E-2</v>
      </c>
      <c r="F10" s="6"/>
      <c r="G10" s="6"/>
      <c r="H10" s="1"/>
      <c r="I10" s="1"/>
      <c r="J10" s="7">
        <f t="shared" si="2"/>
        <v>0</v>
      </c>
      <c r="K10" s="1"/>
      <c r="L10" s="18"/>
    </row>
    <row r="11" spans="1:14" x14ac:dyDescent="0.3">
      <c r="A11" s="9">
        <v>7</v>
      </c>
      <c r="B11" s="1">
        <v>34</v>
      </c>
      <c r="C11" s="6">
        <f t="shared" si="1"/>
        <v>10.828025477707007</v>
      </c>
      <c r="D11" s="1" t="s">
        <v>15</v>
      </c>
      <c r="E11" s="7">
        <f t="shared" si="0"/>
        <v>9.2038216560509575E-3</v>
      </c>
      <c r="F11" s="6"/>
      <c r="G11" s="6"/>
      <c r="H11" s="1"/>
      <c r="I11" s="1"/>
      <c r="J11" s="7">
        <f t="shared" si="2"/>
        <v>0</v>
      </c>
      <c r="K11" s="1"/>
      <c r="L11" s="18"/>
      <c r="M11" t="s">
        <v>74</v>
      </c>
      <c r="N11">
        <f>SUM(N5:N9)</f>
        <v>23</v>
      </c>
    </row>
    <row r="12" spans="1:14" x14ac:dyDescent="0.3">
      <c r="A12" s="9">
        <v>8</v>
      </c>
      <c r="B12" s="1">
        <v>45</v>
      </c>
      <c r="C12" s="6">
        <f t="shared" si="1"/>
        <v>14.331210191082802</v>
      </c>
      <c r="D12" s="1" t="s">
        <v>9</v>
      </c>
      <c r="E12" s="7">
        <f t="shared" si="0"/>
        <v>1.6122611464968153E-2</v>
      </c>
      <c r="F12" s="6">
        <v>16</v>
      </c>
      <c r="G12" s="6">
        <v>20</v>
      </c>
      <c r="H12" s="1">
        <v>18</v>
      </c>
      <c r="I12" s="1" t="s">
        <v>9</v>
      </c>
      <c r="J12" s="7">
        <f t="shared" si="2"/>
        <v>2.0096000000000003E-2</v>
      </c>
      <c r="K12" s="1">
        <v>0.153</v>
      </c>
      <c r="L12" s="18"/>
    </row>
    <row r="13" spans="1:14" x14ac:dyDescent="0.3">
      <c r="A13" s="9">
        <v>9</v>
      </c>
      <c r="B13" s="1">
        <v>57</v>
      </c>
      <c r="C13" s="6">
        <f t="shared" si="1"/>
        <v>18.152866242038215</v>
      </c>
      <c r="D13" s="1" t="s">
        <v>9</v>
      </c>
      <c r="E13" s="7">
        <f t="shared" si="0"/>
        <v>2.5867834394904459E-2</v>
      </c>
      <c r="F13" s="6"/>
      <c r="G13" s="6"/>
      <c r="H13" s="1"/>
      <c r="I13" s="1"/>
      <c r="J13" s="7">
        <f t="shared" si="2"/>
        <v>0</v>
      </c>
      <c r="K13" s="1"/>
      <c r="L13" s="18"/>
    </row>
    <row r="14" spans="1:14" x14ac:dyDescent="0.3">
      <c r="A14" s="9">
        <v>10</v>
      </c>
      <c r="B14" s="1"/>
      <c r="C14" s="6">
        <f t="shared" si="1"/>
        <v>0</v>
      </c>
      <c r="D14" s="1"/>
      <c r="E14" s="7">
        <f t="shared" si="0"/>
        <v>0</v>
      </c>
      <c r="F14" s="6">
        <v>23.5</v>
      </c>
      <c r="G14" s="6">
        <v>25.5</v>
      </c>
      <c r="H14" s="1">
        <v>23</v>
      </c>
      <c r="I14" s="1" t="s">
        <v>9</v>
      </c>
      <c r="J14" s="7">
        <f t="shared" si="2"/>
        <v>4.3351625000000005E-2</v>
      </c>
      <c r="K14" s="1">
        <v>0.46400000000000002</v>
      </c>
      <c r="L14" s="18"/>
    </row>
    <row r="15" spans="1:14" x14ac:dyDescent="0.3">
      <c r="A15" s="9">
        <v>11</v>
      </c>
      <c r="B15" s="1">
        <v>61</v>
      </c>
      <c r="C15" s="6">
        <f t="shared" si="1"/>
        <v>19.426751592356688</v>
      </c>
      <c r="D15" s="1" t="s">
        <v>9</v>
      </c>
      <c r="E15" s="7">
        <f t="shared" si="0"/>
        <v>2.962579617834395E-2</v>
      </c>
      <c r="F15" s="6">
        <v>25.5</v>
      </c>
      <c r="G15" s="6">
        <v>23.5</v>
      </c>
      <c r="H15" s="1">
        <v>20</v>
      </c>
      <c r="I15" s="1" t="s">
        <v>9</v>
      </c>
      <c r="J15" s="7">
        <f t="shared" si="2"/>
        <v>5.1044625000000003E-2</v>
      </c>
      <c r="K15" s="1">
        <v>0.505</v>
      </c>
      <c r="L15" s="18"/>
    </row>
    <row r="16" spans="1:14" x14ac:dyDescent="0.3">
      <c r="A16" s="9">
        <v>12</v>
      </c>
      <c r="B16" s="1">
        <v>29</v>
      </c>
      <c r="C16" s="6">
        <f t="shared" si="1"/>
        <v>9.2356687898089174</v>
      </c>
      <c r="D16" s="1" t="s">
        <v>9</v>
      </c>
      <c r="E16" s="7">
        <f t="shared" si="0"/>
        <v>6.6958598726114659E-3</v>
      </c>
      <c r="F16" s="6"/>
      <c r="G16" s="6"/>
      <c r="H16" s="1"/>
      <c r="I16" s="1"/>
      <c r="J16" s="7">
        <f t="shared" si="2"/>
        <v>0</v>
      </c>
      <c r="K16" s="1"/>
      <c r="L16" s="18"/>
    </row>
    <row r="17" spans="1:12" x14ac:dyDescent="0.3">
      <c r="A17" s="9">
        <v>13</v>
      </c>
      <c r="B17" s="1">
        <v>24</v>
      </c>
      <c r="C17" s="6">
        <f t="shared" si="1"/>
        <v>7.6433121019108281</v>
      </c>
      <c r="D17" s="6" t="s">
        <v>17</v>
      </c>
      <c r="E17" s="7">
        <f t="shared" si="0"/>
        <v>4.5859872611464974E-3</v>
      </c>
      <c r="F17" s="6"/>
      <c r="G17" s="6"/>
      <c r="H17" s="1"/>
      <c r="I17" s="1"/>
      <c r="J17" s="7">
        <f t="shared" si="2"/>
        <v>0</v>
      </c>
      <c r="K17" s="1"/>
      <c r="L17" s="18"/>
    </row>
    <row r="18" spans="1:12" x14ac:dyDescent="0.3">
      <c r="A18" s="9">
        <v>14</v>
      </c>
      <c r="B18" s="1">
        <v>40</v>
      </c>
      <c r="C18" s="6">
        <f t="shared" si="1"/>
        <v>12.738853503184712</v>
      </c>
      <c r="D18" s="6" t="s">
        <v>9</v>
      </c>
      <c r="E18" s="7">
        <f t="shared" si="0"/>
        <v>1.2738853503184712E-2</v>
      </c>
      <c r="F18" s="6">
        <v>16</v>
      </c>
      <c r="G18" s="6">
        <v>23.5</v>
      </c>
      <c r="H18" s="1">
        <v>21</v>
      </c>
      <c r="I18" s="1" t="s">
        <v>9</v>
      </c>
      <c r="J18" s="7">
        <f t="shared" si="2"/>
        <v>2.0096000000000003E-2</v>
      </c>
      <c r="K18" s="1">
        <v>0.182</v>
      </c>
      <c r="L18" s="18"/>
    </row>
    <row r="19" spans="1:12" x14ac:dyDescent="0.3">
      <c r="A19" s="9">
        <v>15</v>
      </c>
      <c r="B19" s="1">
        <v>41</v>
      </c>
      <c r="C19" s="6">
        <f t="shared" si="1"/>
        <v>13.057324840764331</v>
      </c>
      <c r="D19" s="6" t="s">
        <v>16</v>
      </c>
      <c r="E19" s="7">
        <f t="shared" si="0"/>
        <v>1.3383757961783441E-2</v>
      </c>
      <c r="F19" s="6">
        <v>14.5</v>
      </c>
      <c r="G19" s="6">
        <v>20</v>
      </c>
      <c r="H19" s="1">
        <v>18</v>
      </c>
      <c r="I19" s="1" t="s">
        <v>9</v>
      </c>
      <c r="J19" s="7">
        <f t="shared" si="2"/>
        <v>1.6504625000000002E-2</v>
      </c>
      <c r="K19" s="1">
        <v>0.13300000000000001</v>
      </c>
      <c r="L19" s="18"/>
    </row>
    <row r="20" spans="1:12" x14ac:dyDescent="0.3">
      <c r="A20" s="9">
        <v>16</v>
      </c>
      <c r="B20" s="1">
        <v>28</v>
      </c>
      <c r="C20" s="6">
        <f t="shared" si="1"/>
        <v>8.9171974522292992</v>
      </c>
      <c r="D20" s="6" t="s">
        <v>9</v>
      </c>
      <c r="E20" s="7">
        <f t="shared" si="0"/>
        <v>6.2420382165605092E-3</v>
      </c>
      <c r="F20" s="6"/>
      <c r="G20" s="6"/>
      <c r="H20" s="1"/>
      <c r="I20" s="1"/>
      <c r="J20" s="7">
        <f t="shared" si="2"/>
        <v>0</v>
      </c>
      <c r="K20" s="1"/>
      <c r="L20" s="18"/>
    </row>
    <row r="21" spans="1:12" x14ac:dyDescent="0.3">
      <c r="A21" s="9">
        <v>17</v>
      </c>
      <c r="B21" s="1">
        <v>29</v>
      </c>
      <c r="C21" s="6">
        <f t="shared" si="1"/>
        <v>9.2356687898089174</v>
      </c>
      <c r="D21" s="6" t="s">
        <v>9</v>
      </c>
      <c r="E21" s="7">
        <f t="shared" si="0"/>
        <v>6.6958598726114659E-3</v>
      </c>
      <c r="F21" s="6"/>
      <c r="G21" s="6"/>
      <c r="H21" s="1"/>
      <c r="I21" s="1"/>
      <c r="J21" s="7">
        <f t="shared" si="2"/>
        <v>0</v>
      </c>
      <c r="K21" s="1"/>
      <c r="L21" s="18"/>
    </row>
    <row r="22" spans="1:12" x14ac:dyDescent="0.3">
      <c r="A22" s="9">
        <v>18</v>
      </c>
      <c r="B22" s="1">
        <v>23</v>
      </c>
      <c r="C22" s="6">
        <f t="shared" si="1"/>
        <v>7.3248407643312099</v>
      </c>
      <c r="D22" s="6" t="s">
        <v>16</v>
      </c>
      <c r="E22" s="7">
        <f t="shared" si="0"/>
        <v>4.211783439490446E-3</v>
      </c>
      <c r="F22" s="6"/>
      <c r="G22" s="6"/>
      <c r="H22" s="1"/>
      <c r="I22" s="1"/>
      <c r="J22" s="7">
        <f t="shared" si="2"/>
        <v>0</v>
      </c>
      <c r="K22" s="1"/>
      <c r="L22" s="18"/>
    </row>
    <row r="23" spans="1:12" x14ac:dyDescent="0.3">
      <c r="A23" s="9">
        <v>19</v>
      </c>
      <c r="B23" s="1">
        <v>28</v>
      </c>
      <c r="C23" s="6">
        <f t="shared" si="1"/>
        <v>8.9171974522292992</v>
      </c>
      <c r="D23" s="6" t="s">
        <v>9</v>
      </c>
      <c r="E23" s="7">
        <f t="shared" si="0"/>
        <v>6.2420382165605092E-3</v>
      </c>
      <c r="F23" s="6"/>
      <c r="G23" s="6"/>
      <c r="H23" s="1"/>
      <c r="I23" s="1"/>
      <c r="J23" s="7">
        <f t="shared" si="2"/>
        <v>0</v>
      </c>
      <c r="K23" s="1"/>
      <c r="L23" s="18"/>
    </row>
    <row r="24" spans="1:12" x14ac:dyDescent="0.3">
      <c r="A24" s="9">
        <v>20</v>
      </c>
      <c r="B24" s="1">
        <v>24</v>
      </c>
      <c r="C24" s="6">
        <f t="shared" si="1"/>
        <v>7.6433121019108281</v>
      </c>
      <c r="D24" s="6" t="s">
        <v>9</v>
      </c>
      <c r="E24" s="7">
        <f t="shared" si="0"/>
        <v>4.5859872611464974E-3</v>
      </c>
      <c r="F24" s="6"/>
      <c r="G24" s="6"/>
      <c r="H24" s="1"/>
      <c r="I24" s="1"/>
      <c r="J24" s="7">
        <f t="shared" si="2"/>
        <v>0</v>
      </c>
      <c r="K24" s="1"/>
      <c r="L24" s="18"/>
    </row>
    <row r="25" spans="1:12" x14ac:dyDescent="0.3">
      <c r="A25" s="9">
        <v>21</v>
      </c>
      <c r="B25" s="1">
        <v>21</v>
      </c>
      <c r="C25" s="6">
        <f t="shared" si="1"/>
        <v>6.6878980891719744</v>
      </c>
      <c r="D25" s="6" t="s">
        <v>9</v>
      </c>
      <c r="E25" s="7">
        <f t="shared" si="0"/>
        <v>3.511146496815287E-3</v>
      </c>
      <c r="F25" s="6"/>
      <c r="G25" s="6"/>
      <c r="H25" s="1"/>
      <c r="I25" s="1"/>
      <c r="J25" s="7">
        <f t="shared" si="2"/>
        <v>0</v>
      </c>
      <c r="K25" s="1"/>
      <c r="L25" s="18"/>
    </row>
    <row r="26" spans="1:12" x14ac:dyDescent="0.3">
      <c r="A26" s="9">
        <v>22</v>
      </c>
      <c r="B26" s="1">
        <v>48</v>
      </c>
      <c r="C26" s="6">
        <f t="shared" si="1"/>
        <v>15.286624203821656</v>
      </c>
      <c r="D26" s="6" t="s">
        <v>9</v>
      </c>
      <c r="E26" s="7">
        <f t="shared" si="0"/>
        <v>1.8343949044585989E-2</v>
      </c>
      <c r="F26" s="6">
        <v>19</v>
      </c>
      <c r="G26" s="6">
        <v>24</v>
      </c>
      <c r="H26" s="1">
        <v>22.5</v>
      </c>
      <c r="I26" s="1" t="s">
        <v>9</v>
      </c>
      <c r="J26" s="7">
        <f t="shared" si="2"/>
        <v>2.8338499999999999E-2</v>
      </c>
      <c r="K26" s="1">
        <v>0.26400000000000001</v>
      </c>
      <c r="L26" s="18"/>
    </row>
    <row r="27" spans="1:12" x14ac:dyDescent="0.3">
      <c r="A27" s="9">
        <v>23</v>
      </c>
      <c r="B27" s="1">
        <v>39</v>
      </c>
      <c r="C27" s="6">
        <f t="shared" si="1"/>
        <v>12.420382165605096</v>
      </c>
      <c r="D27" s="6" t="s">
        <v>9</v>
      </c>
      <c r="E27" s="7">
        <f t="shared" si="0"/>
        <v>1.210987261146497E-2</v>
      </c>
      <c r="F27" s="6">
        <v>13</v>
      </c>
      <c r="G27" s="6">
        <v>21.5</v>
      </c>
      <c r="H27" s="1">
        <v>20</v>
      </c>
      <c r="I27" s="1" t="s">
        <v>9</v>
      </c>
      <c r="J27" s="7">
        <f t="shared" si="2"/>
        <v>1.3266500000000001E-2</v>
      </c>
      <c r="K27" s="1">
        <v>0.10299999999999999</v>
      </c>
      <c r="L27" s="18"/>
    </row>
    <row r="28" spans="1:12" x14ac:dyDescent="0.3">
      <c r="A28" s="9">
        <v>24</v>
      </c>
      <c r="B28" s="1">
        <v>36</v>
      </c>
      <c r="C28" s="6">
        <f t="shared" si="1"/>
        <v>11.464968152866241</v>
      </c>
      <c r="D28" s="1" t="s">
        <v>9</v>
      </c>
      <c r="E28" s="7">
        <f t="shared" si="0"/>
        <v>1.0318471337579618E-2</v>
      </c>
      <c r="F28" s="6"/>
      <c r="G28" s="6"/>
      <c r="H28" s="1"/>
      <c r="I28" s="1"/>
      <c r="J28" s="7">
        <f t="shared" si="2"/>
        <v>0</v>
      </c>
      <c r="K28" s="1"/>
      <c r="L28" s="18"/>
    </row>
    <row r="29" spans="1:12" x14ac:dyDescent="0.3">
      <c r="A29" s="9">
        <v>25</v>
      </c>
      <c r="B29" s="1">
        <v>29</v>
      </c>
      <c r="C29" s="6">
        <f t="shared" si="1"/>
        <v>9.2356687898089174</v>
      </c>
      <c r="D29" s="1" t="s">
        <v>16</v>
      </c>
      <c r="E29" s="7">
        <f t="shared" si="0"/>
        <v>6.6958598726114659E-3</v>
      </c>
      <c r="F29" s="6"/>
      <c r="G29" s="6"/>
      <c r="H29" s="1"/>
      <c r="I29" s="1"/>
      <c r="J29" s="7">
        <f t="shared" si="2"/>
        <v>0</v>
      </c>
      <c r="K29" s="1"/>
      <c r="L29" s="18"/>
    </row>
    <row r="30" spans="1:12" x14ac:dyDescent="0.3">
      <c r="A30" s="9">
        <v>26</v>
      </c>
      <c r="B30" s="1">
        <v>64</v>
      </c>
      <c r="C30" s="6">
        <f t="shared" si="1"/>
        <v>20.38216560509554</v>
      </c>
      <c r="D30" s="1" t="s">
        <v>9</v>
      </c>
      <c r="E30" s="7">
        <f t="shared" si="0"/>
        <v>3.2611464968152863E-2</v>
      </c>
      <c r="F30" s="6">
        <v>27.5</v>
      </c>
      <c r="G30" s="6">
        <v>26</v>
      </c>
      <c r="H30" s="1">
        <v>21</v>
      </c>
      <c r="I30" s="1" t="s">
        <v>9</v>
      </c>
      <c r="J30" s="7">
        <f t="shared" si="2"/>
        <v>5.9365625000000005E-2</v>
      </c>
      <c r="K30" s="1">
        <v>0.63500000000000001</v>
      </c>
      <c r="L30" s="18"/>
    </row>
    <row r="31" spans="1:12" x14ac:dyDescent="0.3">
      <c r="A31" s="9">
        <v>27</v>
      </c>
      <c r="B31" s="1">
        <v>30</v>
      </c>
      <c r="C31" s="6">
        <f t="shared" si="1"/>
        <v>9.5541401273885338</v>
      </c>
      <c r="D31" s="1" t="s">
        <v>9</v>
      </c>
      <c r="E31" s="7">
        <f t="shared" si="0"/>
        <v>7.1656050955414006E-3</v>
      </c>
      <c r="F31" s="6"/>
      <c r="G31" s="6"/>
      <c r="H31" s="1"/>
      <c r="I31" s="1"/>
      <c r="J31" s="7">
        <f t="shared" si="2"/>
        <v>0</v>
      </c>
      <c r="K31" s="1"/>
      <c r="L31" s="18"/>
    </row>
    <row r="32" spans="1:12" x14ac:dyDescent="0.3">
      <c r="A32" s="9">
        <v>28</v>
      </c>
      <c r="B32" s="1">
        <v>54</v>
      </c>
      <c r="C32" s="6">
        <f t="shared" si="1"/>
        <v>17.197452229299362</v>
      </c>
      <c r="D32" s="1" t="s">
        <v>9</v>
      </c>
      <c r="E32" s="7">
        <f t="shared" si="0"/>
        <v>2.3216560509554139E-2</v>
      </c>
      <c r="F32" s="6">
        <v>21</v>
      </c>
      <c r="G32" s="6">
        <v>24</v>
      </c>
      <c r="H32" s="1">
        <v>22</v>
      </c>
      <c r="I32" s="1" t="s">
        <v>9</v>
      </c>
      <c r="J32" s="7">
        <f t="shared" si="2"/>
        <v>3.4618500000000003E-2</v>
      </c>
      <c r="K32" s="1">
        <v>0.32600000000000001</v>
      </c>
      <c r="L32" s="18"/>
    </row>
    <row r="33" spans="1:12" x14ac:dyDescent="0.3">
      <c r="A33" s="9">
        <v>29</v>
      </c>
      <c r="B33" s="1">
        <v>26</v>
      </c>
      <c r="C33" s="6">
        <f t="shared" si="1"/>
        <v>8.2802547770700627</v>
      </c>
      <c r="D33" s="1" t="s">
        <v>16</v>
      </c>
      <c r="E33" s="7">
        <f t="shared" si="0"/>
        <v>5.3821656050955409E-3</v>
      </c>
      <c r="F33" s="6"/>
      <c r="G33" s="6"/>
      <c r="H33" s="1"/>
      <c r="I33" s="1"/>
      <c r="J33" s="7">
        <f t="shared" si="2"/>
        <v>0</v>
      </c>
      <c r="K33" s="1"/>
      <c r="L33" s="18"/>
    </row>
    <row r="34" spans="1:12" x14ac:dyDescent="0.3">
      <c r="A34" s="9">
        <v>30</v>
      </c>
      <c r="B34" s="1">
        <v>44</v>
      </c>
      <c r="C34" s="6">
        <f t="shared" si="1"/>
        <v>14.012738853503183</v>
      </c>
      <c r="D34" s="1" t="s">
        <v>9</v>
      </c>
      <c r="E34" s="7">
        <f t="shared" si="0"/>
        <v>1.5414012738853502E-2</v>
      </c>
      <c r="F34" s="6">
        <v>18</v>
      </c>
      <c r="G34" s="6">
        <v>23</v>
      </c>
      <c r="H34" s="1">
        <v>21</v>
      </c>
      <c r="I34" s="1" t="s">
        <v>17</v>
      </c>
      <c r="J34" s="7">
        <f t="shared" si="2"/>
        <v>2.5434000000000002E-2</v>
      </c>
      <c r="K34" s="1">
        <v>0.22600000000000001</v>
      </c>
      <c r="L34" s="18"/>
    </row>
    <row r="35" spans="1:12" x14ac:dyDescent="0.3">
      <c r="A35" s="9">
        <v>31</v>
      </c>
      <c r="B35" s="1"/>
      <c r="C35" s="6">
        <f t="shared" si="1"/>
        <v>0</v>
      </c>
      <c r="D35" s="1"/>
      <c r="E35" s="7">
        <f t="shared" si="0"/>
        <v>0</v>
      </c>
      <c r="F35" s="6">
        <v>20</v>
      </c>
      <c r="G35" s="6">
        <v>24.5</v>
      </c>
      <c r="H35" s="1">
        <v>23</v>
      </c>
      <c r="I35" s="1" t="s">
        <v>9</v>
      </c>
      <c r="J35" s="7">
        <f t="shared" si="2"/>
        <v>3.1400000000000004E-2</v>
      </c>
      <c r="K35" s="1">
        <v>0.30599999999999999</v>
      </c>
      <c r="L35" s="18"/>
    </row>
    <row r="36" spans="1:12" x14ac:dyDescent="0.3">
      <c r="A36" s="9">
        <v>32</v>
      </c>
      <c r="B36" s="1">
        <v>52</v>
      </c>
      <c r="C36" s="6">
        <f t="shared" si="1"/>
        <v>16.560509554140125</v>
      </c>
      <c r="D36" s="1" t="s">
        <v>9</v>
      </c>
      <c r="E36" s="7">
        <f t="shared" si="0"/>
        <v>2.1528662420382164E-2</v>
      </c>
      <c r="F36" s="6"/>
      <c r="G36" s="6"/>
      <c r="H36" s="1"/>
      <c r="I36" s="1"/>
      <c r="J36" s="7">
        <f t="shared" si="2"/>
        <v>0</v>
      </c>
      <c r="K36" s="1"/>
      <c r="L36" s="18"/>
    </row>
    <row r="37" spans="1:12" x14ac:dyDescent="0.3">
      <c r="A37" s="9">
        <v>33</v>
      </c>
      <c r="B37" s="1">
        <v>35</v>
      </c>
      <c r="C37" s="6">
        <f t="shared" si="1"/>
        <v>11.146496815286623</v>
      </c>
      <c r="D37" s="1" t="s">
        <v>9</v>
      </c>
      <c r="E37" s="7">
        <f t="shared" si="0"/>
        <v>9.7531847133757957E-3</v>
      </c>
      <c r="F37" s="6"/>
      <c r="G37" s="6"/>
      <c r="H37" s="1"/>
      <c r="I37" s="1"/>
      <c r="J37" s="7">
        <f t="shared" si="2"/>
        <v>0</v>
      </c>
      <c r="K37" s="1"/>
      <c r="L37" s="18"/>
    </row>
    <row r="38" spans="1:12" x14ac:dyDescent="0.3">
      <c r="A38" s="9">
        <v>34</v>
      </c>
      <c r="B38" s="1">
        <v>24</v>
      </c>
      <c r="C38" s="6">
        <f t="shared" si="1"/>
        <v>7.6433121019108281</v>
      </c>
      <c r="D38" s="1" t="s">
        <v>9</v>
      </c>
      <c r="E38" s="7">
        <f t="shared" si="0"/>
        <v>4.5859872611464974E-3</v>
      </c>
      <c r="F38" s="6"/>
      <c r="G38" s="6"/>
      <c r="H38" s="1"/>
      <c r="I38" s="1"/>
      <c r="J38" s="7">
        <f t="shared" si="2"/>
        <v>0</v>
      </c>
      <c r="K38" s="1"/>
      <c r="L38" s="18"/>
    </row>
    <row r="39" spans="1:12" x14ac:dyDescent="0.3">
      <c r="A39" s="9">
        <v>35</v>
      </c>
      <c r="B39" s="1"/>
      <c r="C39" s="6">
        <f t="shared" si="1"/>
        <v>0</v>
      </c>
      <c r="D39" s="1"/>
      <c r="E39" s="7">
        <f t="shared" si="0"/>
        <v>0</v>
      </c>
      <c r="F39" s="6">
        <v>20</v>
      </c>
      <c r="G39" s="6">
        <v>24</v>
      </c>
      <c r="H39" s="1">
        <v>22.5</v>
      </c>
      <c r="I39" s="1" t="s">
        <v>9</v>
      </c>
      <c r="J39" s="7">
        <f t="shared" si="2"/>
        <v>3.1400000000000004E-2</v>
      </c>
      <c r="K39" s="1">
        <v>0.29399999999999998</v>
      </c>
      <c r="L39" s="18"/>
    </row>
    <row r="40" spans="1:12" x14ac:dyDescent="0.3">
      <c r="A40" s="9">
        <v>36</v>
      </c>
      <c r="B40" s="1">
        <v>29</v>
      </c>
      <c r="C40" s="6">
        <f t="shared" si="1"/>
        <v>9.2356687898089174</v>
      </c>
      <c r="D40" s="1" t="s">
        <v>9</v>
      </c>
      <c r="E40" s="7">
        <f t="shared" si="0"/>
        <v>6.6958598726114659E-3</v>
      </c>
      <c r="F40" s="6"/>
      <c r="G40" s="6"/>
      <c r="H40" s="1"/>
      <c r="I40" s="1"/>
      <c r="J40" s="7">
        <f t="shared" si="2"/>
        <v>0</v>
      </c>
      <c r="K40" s="1"/>
      <c r="L40" s="18"/>
    </row>
    <row r="41" spans="1:12" x14ac:dyDescent="0.3">
      <c r="A41" s="9">
        <v>37</v>
      </c>
      <c r="B41" s="1">
        <v>33</v>
      </c>
      <c r="C41" s="6">
        <f t="shared" si="1"/>
        <v>10.509554140127388</v>
      </c>
      <c r="D41" s="1" t="s">
        <v>9</v>
      </c>
      <c r="E41" s="7">
        <f t="shared" si="0"/>
        <v>8.6703821656050964E-3</v>
      </c>
      <c r="F41" s="6"/>
      <c r="G41" s="6"/>
      <c r="H41" s="1"/>
      <c r="I41" s="1"/>
      <c r="J41" s="7">
        <f t="shared" si="2"/>
        <v>0</v>
      </c>
      <c r="K41" s="1"/>
      <c r="L41" s="18"/>
    </row>
    <row r="42" spans="1:12" x14ac:dyDescent="0.3">
      <c r="A42" s="9">
        <v>38</v>
      </c>
      <c r="B42" s="1">
        <v>57</v>
      </c>
      <c r="C42" s="6">
        <f t="shared" si="1"/>
        <v>18.152866242038215</v>
      </c>
      <c r="D42" s="1" t="s">
        <v>9</v>
      </c>
      <c r="E42" s="7">
        <f t="shared" si="0"/>
        <v>2.5867834394904459E-2</v>
      </c>
      <c r="F42" s="6">
        <v>22.5</v>
      </c>
      <c r="G42" s="6">
        <v>25.5</v>
      </c>
      <c r="H42" s="1">
        <v>20</v>
      </c>
      <c r="I42" s="1" t="s">
        <v>9</v>
      </c>
      <c r="J42" s="7">
        <f t="shared" si="2"/>
        <v>3.9740625000000002E-2</v>
      </c>
      <c r="K42" s="1">
        <v>0.42499999999999999</v>
      </c>
      <c r="L42" s="18"/>
    </row>
    <row r="43" spans="1:12" x14ac:dyDescent="0.3">
      <c r="A43" s="9">
        <v>39</v>
      </c>
      <c r="B43" s="1">
        <v>30</v>
      </c>
      <c r="C43" s="6">
        <f t="shared" si="1"/>
        <v>9.5541401273885338</v>
      </c>
      <c r="D43" s="1" t="s">
        <v>9</v>
      </c>
      <c r="E43" s="7">
        <f t="shared" si="0"/>
        <v>7.1656050955414006E-3</v>
      </c>
      <c r="F43" s="6"/>
      <c r="G43" s="6"/>
      <c r="H43" s="1"/>
      <c r="I43" s="1"/>
      <c r="J43" s="7">
        <f t="shared" si="2"/>
        <v>0</v>
      </c>
      <c r="K43" s="1"/>
      <c r="L43" s="18"/>
    </row>
    <row r="44" spans="1:12" x14ac:dyDescent="0.3">
      <c r="A44" s="9">
        <v>40</v>
      </c>
      <c r="B44" s="1">
        <v>38</v>
      </c>
      <c r="C44" s="6">
        <f t="shared" si="1"/>
        <v>12.101910828025478</v>
      </c>
      <c r="D44" s="1" t="s">
        <v>9</v>
      </c>
      <c r="E44" s="7">
        <f t="shared" si="0"/>
        <v>1.1496815286624206E-2</v>
      </c>
      <c r="F44" s="6"/>
      <c r="G44" s="6"/>
      <c r="H44" s="1"/>
      <c r="I44" s="1"/>
      <c r="J44" s="7">
        <f t="shared" si="2"/>
        <v>0</v>
      </c>
      <c r="K44" s="1"/>
      <c r="L44" s="18"/>
    </row>
    <row r="45" spans="1:12" x14ac:dyDescent="0.3">
      <c r="A45" s="9">
        <v>41</v>
      </c>
      <c r="B45" s="1">
        <v>29</v>
      </c>
      <c r="C45" s="6">
        <f t="shared" si="1"/>
        <v>9.2356687898089174</v>
      </c>
      <c r="D45" s="1" t="s">
        <v>9</v>
      </c>
      <c r="E45" s="7">
        <f t="shared" si="0"/>
        <v>6.6958598726114659E-3</v>
      </c>
      <c r="F45" s="6"/>
      <c r="G45" s="6"/>
      <c r="H45" s="1"/>
      <c r="I45" s="1"/>
      <c r="J45" s="7">
        <f t="shared" si="2"/>
        <v>0</v>
      </c>
      <c r="K45" s="1"/>
      <c r="L45" s="18"/>
    </row>
    <row r="46" spans="1:12" x14ac:dyDescent="0.3">
      <c r="A46" s="9">
        <v>42</v>
      </c>
      <c r="B46" s="1">
        <v>36</v>
      </c>
      <c r="C46" s="6">
        <f t="shared" si="1"/>
        <v>11.464968152866241</v>
      </c>
      <c r="D46" s="1" t="s">
        <v>9</v>
      </c>
      <c r="E46" s="7">
        <f t="shared" si="0"/>
        <v>1.0318471337579618E-2</v>
      </c>
      <c r="F46" s="6"/>
      <c r="G46" s="6"/>
      <c r="H46" s="1"/>
      <c r="I46" s="1"/>
      <c r="J46" s="7">
        <f t="shared" si="2"/>
        <v>0</v>
      </c>
      <c r="K46" s="1"/>
      <c r="L46" s="18"/>
    </row>
    <row r="47" spans="1:12" x14ac:dyDescent="0.3">
      <c r="A47" s="9">
        <v>43</v>
      </c>
      <c r="B47" s="1">
        <v>65</v>
      </c>
      <c r="C47" s="6">
        <f t="shared" si="1"/>
        <v>20.700636942675157</v>
      </c>
      <c r="D47" s="1" t="s">
        <v>9</v>
      </c>
      <c r="E47" s="7">
        <f t="shared" si="0"/>
        <v>3.3638535031847133E-2</v>
      </c>
      <c r="F47" s="6">
        <v>26</v>
      </c>
      <c r="G47" s="6">
        <v>23.5</v>
      </c>
      <c r="H47" s="1">
        <v>18</v>
      </c>
      <c r="I47" s="1" t="s">
        <v>9</v>
      </c>
      <c r="J47" s="7">
        <f t="shared" si="2"/>
        <v>5.3066000000000002E-2</v>
      </c>
      <c r="K47" s="1">
        <v>0.505</v>
      </c>
      <c r="L47" s="18"/>
    </row>
    <row r="48" spans="1:12" x14ac:dyDescent="0.3">
      <c r="A48" s="9">
        <v>44</v>
      </c>
      <c r="B48" s="1"/>
      <c r="C48" s="6">
        <f t="shared" si="1"/>
        <v>0</v>
      </c>
      <c r="D48" s="1"/>
      <c r="E48" s="7">
        <f t="shared" si="0"/>
        <v>0</v>
      </c>
      <c r="F48" s="6">
        <v>16.5</v>
      </c>
      <c r="G48" s="6">
        <v>24</v>
      </c>
      <c r="H48" s="1">
        <v>22</v>
      </c>
      <c r="I48" s="1" t="s">
        <v>9</v>
      </c>
      <c r="J48" s="7">
        <f t="shared" si="2"/>
        <v>2.1371625000000002E-2</v>
      </c>
      <c r="K48" s="1">
        <v>0.20799999999999999</v>
      </c>
      <c r="L48" s="18"/>
    </row>
    <row r="49" spans="1:12" x14ac:dyDescent="0.3">
      <c r="A49" s="9">
        <v>45</v>
      </c>
      <c r="B49" s="1">
        <v>47</v>
      </c>
      <c r="C49" s="6">
        <f t="shared" si="1"/>
        <v>14.968152866242038</v>
      </c>
      <c r="D49" s="1" t="s">
        <v>16</v>
      </c>
      <c r="E49" s="7">
        <f t="shared" si="0"/>
        <v>1.7587579617834397E-2</v>
      </c>
      <c r="F49" s="6"/>
      <c r="G49" s="6"/>
      <c r="H49" s="1"/>
      <c r="I49" s="1"/>
      <c r="J49" s="7">
        <f t="shared" si="2"/>
        <v>0</v>
      </c>
      <c r="K49" s="1"/>
      <c r="L49" s="18"/>
    </row>
    <row r="50" spans="1:12" x14ac:dyDescent="0.3">
      <c r="A50" s="9">
        <v>46</v>
      </c>
      <c r="B50" s="1">
        <v>48</v>
      </c>
      <c r="C50" s="6">
        <f t="shared" si="1"/>
        <v>15.286624203821656</v>
      </c>
      <c r="D50" s="1" t="s">
        <v>9</v>
      </c>
      <c r="E50" s="7">
        <f t="shared" si="0"/>
        <v>1.8343949044585989E-2</v>
      </c>
      <c r="F50" s="6">
        <v>19.5</v>
      </c>
      <c r="G50" s="6">
        <v>25</v>
      </c>
      <c r="H50" s="1">
        <v>23</v>
      </c>
      <c r="I50" s="1" t="s">
        <v>9</v>
      </c>
      <c r="J50" s="7">
        <f t="shared" si="2"/>
        <v>2.9849625000000005E-2</v>
      </c>
      <c r="K50" s="1">
        <v>0.30599999999999999</v>
      </c>
      <c r="L50" s="18"/>
    </row>
    <row r="51" spans="1:12" x14ac:dyDescent="0.3">
      <c r="A51" s="9">
        <v>47</v>
      </c>
      <c r="B51" s="1">
        <v>32</v>
      </c>
      <c r="C51" s="6">
        <f t="shared" si="1"/>
        <v>10.19108280254777</v>
      </c>
      <c r="D51" s="1" t="s">
        <v>9</v>
      </c>
      <c r="E51" s="7">
        <f t="shared" si="0"/>
        <v>8.1528662420382158E-3</v>
      </c>
      <c r="F51" s="6"/>
      <c r="G51" s="6"/>
      <c r="H51" s="1"/>
      <c r="I51" s="1"/>
      <c r="J51" s="7">
        <f t="shared" si="2"/>
        <v>0</v>
      </c>
      <c r="K51" s="1"/>
      <c r="L51" s="18"/>
    </row>
    <row r="52" spans="1:12" x14ac:dyDescent="0.3">
      <c r="A52" s="9">
        <v>48</v>
      </c>
      <c r="B52" s="1">
        <v>46</v>
      </c>
      <c r="C52" s="6">
        <f t="shared" si="1"/>
        <v>14.64968152866242</v>
      </c>
      <c r="D52" s="1" t="s">
        <v>9</v>
      </c>
      <c r="E52" s="7">
        <f t="shared" si="0"/>
        <v>1.6847133757961784E-2</v>
      </c>
      <c r="F52" s="6">
        <v>20</v>
      </c>
      <c r="G52" s="6">
        <v>25</v>
      </c>
      <c r="H52" s="1">
        <v>20</v>
      </c>
      <c r="I52" s="1" t="s">
        <v>9</v>
      </c>
      <c r="J52" s="7">
        <f t="shared" si="2"/>
        <v>3.1400000000000004E-2</v>
      </c>
      <c r="K52" s="1">
        <v>0.30599999999999999</v>
      </c>
      <c r="L52" s="18"/>
    </row>
    <row r="53" spans="1:12" x14ac:dyDescent="0.3">
      <c r="A53" s="9">
        <v>49</v>
      </c>
      <c r="B53" s="1">
        <v>29</v>
      </c>
      <c r="C53" s="6">
        <f t="shared" si="1"/>
        <v>9.2356687898089174</v>
      </c>
      <c r="D53" s="1" t="s">
        <v>9</v>
      </c>
      <c r="E53" s="7">
        <f t="shared" si="0"/>
        <v>6.6958598726114659E-3</v>
      </c>
      <c r="F53" s="6"/>
      <c r="G53" s="6"/>
      <c r="H53" s="1"/>
      <c r="I53" s="1"/>
      <c r="J53" s="7">
        <f t="shared" si="2"/>
        <v>0</v>
      </c>
      <c r="K53" s="1"/>
      <c r="L53" s="18"/>
    </row>
    <row r="54" spans="1:12" x14ac:dyDescent="0.3">
      <c r="A54" s="9">
        <v>50</v>
      </c>
      <c r="B54" s="1">
        <v>34</v>
      </c>
      <c r="C54" s="6">
        <f t="shared" si="1"/>
        <v>10.828025477707007</v>
      </c>
      <c r="D54" s="1" t="s">
        <v>17</v>
      </c>
      <c r="E54" s="7">
        <f t="shared" si="0"/>
        <v>9.2038216560509575E-3</v>
      </c>
      <c r="F54" s="6"/>
      <c r="G54" s="6"/>
      <c r="H54" s="1"/>
      <c r="I54" s="1"/>
      <c r="J54" s="7">
        <f t="shared" si="2"/>
        <v>0</v>
      </c>
      <c r="K54" s="1"/>
      <c r="L54" s="18"/>
    </row>
    <row r="55" spans="1:12" x14ac:dyDescent="0.3">
      <c r="A55" s="9">
        <v>51</v>
      </c>
      <c r="B55" s="1">
        <v>35</v>
      </c>
      <c r="C55" s="6">
        <f t="shared" si="1"/>
        <v>11.146496815286623</v>
      </c>
      <c r="D55" s="1" t="s">
        <v>16</v>
      </c>
      <c r="E55" s="7">
        <f t="shared" si="0"/>
        <v>9.7531847133757957E-3</v>
      </c>
      <c r="F55" s="6"/>
      <c r="G55" s="6"/>
      <c r="H55" s="1"/>
      <c r="I55" s="1"/>
      <c r="J55" s="7">
        <f t="shared" si="2"/>
        <v>0</v>
      </c>
      <c r="K55" s="1"/>
      <c r="L55" s="18"/>
    </row>
    <row r="56" spans="1:12" x14ac:dyDescent="0.3">
      <c r="A56" s="9">
        <v>52</v>
      </c>
      <c r="B56" s="1">
        <v>24</v>
      </c>
      <c r="C56" s="6">
        <f t="shared" si="1"/>
        <v>7.6433121019108281</v>
      </c>
      <c r="D56" s="1" t="s">
        <v>16</v>
      </c>
      <c r="E56" s="7">
        <f t="shared" si="0"/>
        <v>4.5859872611464974E-3</v>
      </c>
      <c r="F56" s="6"/>
      <c r="G56" s="6"/>
      <c r="H56" s="1"/>
      <c r="I56" s="1"/>
      <c r="J56" s="7">
        <f t="shared" si="2"/>
        <v>0</v>
      </c>
      <c r="K56" s="1"/>
      <c r="L56" s="18"/>
    </row>
    <row r="57" spans="1:12" x14ac:dyDescent="0.3">
      <c r="A57" s="9">
        <v>53</v>
      </c>
      <c r="B57" s="1">
        <v>65</v>
      </c>
      <c r="C57" s="6">
        <f t="shared" si="1"/>
        <v>20.700636942675157</v>
      </c>
      <c r="D57" s="1" t="s">
        <v>9</v>
      </c>
      <c r="E57" s="7">
        <f t="shared" si="0"/>
        <v>3.3638535031847133E-2</v>
      </c>
      <c r="F57" s="6">
        <v>16.5</v>
      </c>
      <c r="G57" s="6">
        <v>25</v>
      </c>
      <c r="H57" s="1">
        <v>20</v>
      </c>
      <c r="I57" s="1" t="s">
        <v>9</v>
      </c>
      <c r="J57" s="7">
        <f t="shared" si="2"/>
        <v>2.1371625000000002E-2</v>
      </c>
      <c r="K57" s="1">
        <v>0.217</v>
      </c>
      <c r="L57" s="18"/>
    </row>
    <row r="58" spans="1:12" x14ac:dyDescent="0.3">
      <c r="A58" s="9">
        <v>54</v>
      </c>
      <c r="B58" s="1"/>
      <c r="C58" s="6">
        <f t="shared" si="1"/>
        <v>0</v>
      </c>
      <c r="D58" s="1"/>
      <c r="E58" s="7">
        <f t="shared" si="0"/>
        <v>0</v>
      </c>
      <c r="F58" s="6">
        <v>20.5</v>
      </c>
      <c r="G58" s="6">
        <v>23.5</v>
      </c>
      <c r="H58" s="1">
        <v>21</v>
      </c>
      <c r="I58" s="1" t="s">
        <v>9</v>
      </c>
      <c r="J58" s="7">
        <f t="shared" si="2"/>
        <v>3.2989625000000002E-2</v>
      </c>
      <c r="K58" s="1">
        <v>0.32600000000000001</v>
      </c>
      <c r="L58" s="18"/>
    </row>
    <row r="59" spans="1:12" x14ac:dyDescent="0.3">
      <c r="A59" s="9">
        <v>55</v>
      </c>
      <c r="B59" s="1">
        <v>50</v>
      </c>
      <c r="C59" s="6">
        <f t="shared" si="1"/>
        <v>15.923566878980891</v>
      </c>
      <c r="D59" s="1" t="s">
        <v>9</v>
      </c>
      <c r="E59" s="7">
        <f t="shared" si="0"/>
        <v>1.9904458598726114E-2</v>
      </c>
      <c r="F59" s="6"/>
      <c r="G59" s="6"/>
      <c r="H59" s="1"/>
      <c r="I59" s="1"/>
      <c r="J59" s="7">
        <f t="shared" si="2"/>
        <v>0</v>
      </c>
      <c r="K59" s="1"/>
      <c r="L59" s="18"/>
    </row>
    <row r="60" spans="1:12" x14ac:dyDescent="0.3">
      <c r="A60" s="9">
        <v>56</v>
      </c>
      <c r="B60" s="1">
        <v>31</v>
      </c>
      <c r="C60" s="6">
        <f t="shared" si="1"/>
        <v>9.872611464968152</v>
      </c>
      <c r="D60" s="1" t="s">
        <v>9</v>
      </c>
      <c r="E60" s="7">
        <f t="shared" si="0"/>
        <v>7.6512738853503183E-3</v>
      </c>
      <c r="F60" s="6"/>
      <c r="G60" s="6"/>
      <c r="H60" s="1"/>
      <c r="I60" s="1"/>
      <c r="J60" s="7">
        <f t="shared" si="2"/>
        <v>0</v>
      </c>
      <c r="K60" s="1"/>
      <c r="L60" s="18"/>
    </row>
    <row r="61" spans="1:12" x14ac:dyDescent="0.3">
      <c r="A61" s="9">
        <v>57</v>
      </c>
      <c r="B61" s="1">
        <v>42</v>
      </c>
      <c r="C61" s="6">
        <f t="shared" si="1"/>
        <v>13.375796178343949</v>
      </c>
      <c r="D61" s="1" t="s">
        <v>9</v>
      </c>
      <c r="E61" s="7">
        <f t="shared" si="0"/>
        <v>1.4044585987261148E-2</v>
      </c>
      <c r="F61" s="6">
        <v>15.5</v>
      </c>
      <c r="G61" s="6">
        <v>23</v>
      </c>
      <c r="H61" s="1">
        <v>21</v>
      </c>
      <c r="I61" s="1" t="s">
        <v>9</v>
      </c>
      <c r="J61" s="7">
        <f t="shared" si="2"/>
        <v>1.8859625000000001E-2</v>
      </c>
      <c r="K61" s="1">
        <v>0.17499999999999999</v>
      </c>
      <c r="L61" s="18"/>
    </row>
    <row r="62" spans="1:12" x14ac:dyDescent="0.3">
      <c r="A62" s="9">
        <v>58</v>
      </c>
      <c r="B62" s="1">
        <v>45</v>
      </c>
      <c r="C62" s="6">
        <f t="shared" si="1"/>
        <v>14.331210191082802</v>
      </c>
      <c r="D62" s="1" t="s">
        <v>9</v>
      </c>
      <c r="E62" s="7">
        <f t="shared" si="0"/>
        <v>1.6122611464968153E-2</v>
      </c>
      <c r="F62" s="6">
        <v>15.5</v>
      </c>
      <c r="G62" s="6">
        <v>22.5</v>
      </c>
      <c r="H62" s="1">
        <v>20</v>
      </c>
      <c r="I62" s="1" t="s">
        <v>17</v>
      </c>
      <c r="J62" s="7">
        <f t="shared" si="2"/>
        <v>1.8859625000000001E-2</v>
      </c>
      <c r="K62" s="1">
        <v>0.17499999999999999</v>
      </c>
      <c r="L62" s="18"/>
    </row>
    <row r="63" spans="1:12" x14ac:dyDescent="0.3">
      <c r="A63" s="9">
        <v>59</v>
      </c>
      <c r="B63" s="1">
        <v>45</v>
      </c>
      <c r="C63" s="6">
        <f t="shared" si="1"/>
        <v>14.331210191082802</v>
      </c>
      <c r="D63" s="1" t="s">
        <v>9</v>
      </c>
      <c r="E63" s="7">
        <f t="shared" si="0"/>
        <v>1.6122611464968153E-2</v>
      </c>
      <c r="F63" s="6"/>
      <c r="G63" s="6"/>
      <c r="H63" s="1"/>
      <c r="I63" s="1"/>
      <c r="J63" s="7">
        <f t="shared" si="2"/>
        <v>0</v>
      </c>
      <c r="K63" s="1"/>
      <c r="L63" s="18"/>
    </row>
    <row r="64" spans="1:12" x14ac:dyDescent="0.3">
      <c r="A64" s="9">
        <v>60</v>
      </c>
      <c r="B64" s="1">
        <v>34</v>
      </c>
      <c r="C64" s="6">
        <f t="shared" si="1"/>
        <v>10.828025477707007</v>
      </c>
      <c r="D64" s="1" t="s">
        <v>9</v>
      </c>
      <c r="E64" s="7">
        <f t="shared" si="0"/>
        <v>9.2038216560509575E-3</v>
      </c>
      <c r="F64" s="6"/>
      <c r="G64" s="6"/>
      <c r="H64" s="1"/>
      <c r="I64" s="1"/>
      <c r="J64" s="7">
        <f t="shared" si="2"/>
        <v>0</v>
      </c>
      <c r="K64" s="1"/>
      <c r="L64" s="18"/>
    </row>
    <row r="65" spans="1:12" x14ac:dyDescent="0.3">
      <c r="A65" s="17" t="s">
        <v>27</v>
      </c>
      <c r="B65" s="21"/>
      <c r="C65" s="22">
        <f>B65/3.14+AVERAGE(C5:C64)</f>
        <v>11.454352441613588</v>
      </c>
      <c r="D65" s="17">
        <f>COUNT(B5:B64)</f>
        <v>55</v>
      </c>
      <c r="E65" s="17">
        <f>SUM(E5:E64)</f>
        <v>0.73611464968152873</v>
      </c>
      <c r="F65" s="17">
        <f>AVERAGE($F5:$F64)</f>
        <v>18.913043478260871</v>
      </c>
      <c r="G65" s="17">
        <f>AVERAGE(G5:G64)</f>
        <v>23.673913043478262</v>
      </c>
      <c r="H65" s="17">
        <f>AVERAGE(H5:H64)</f>
        <v>20.978260869565219</v>
      </c>
      <c r="I65" s="17">
        <f>COUNT(F5:F64)</f>
        <v>23</v>
      </c>
      <c r="J65" s="17">
        <f>SUM(J5:J64)</f>
        <v>0.67455050000000005</v>
      </c>
      <c r="K65" s="17">
        <f>SUM(K5:K64)</f>
        <v>6.5269999999999992</v>
      </c>
      <c r="L65" s="17">
        <f>1/0.005*K65</f>
        <v>1305.3999999999999</v>
      </c>
    </row>
    <row r="66" spans="1:12" ht="57.6" customHeight="1" x14ac:dyDescent="0.3">
      <c r="A66" s="15" t="s">
        <v>39</v>
      </c>
      <c r="B66" s="14"/>
      <c r="C66" s="3" t="s">
        <v>33</v>
      </c>
      <c r="D66" s="3" t="s">
        <v>28</v>
      </c>
      <c r="E66" s="3" t="s">
        <v>37</v>
      </c>
      <c r="F66" s="4" t="s">
        <v>34</v>
      </c>
      <c r="G66" s="4" t="s">
        <v>35</v>
      </c>
      <c r="H66" s="4" t="s">
        <v>36</v>
      </c>
      <c r="I66" s="4" t="s">
        <v>29</v>
      </c>
      <c r="J66" s="4" t="s">
        <v>38</v>
      </c>
      <c r="K66" s="4" t="s">
        <v>40</v>
      </c>
      <c r="L66" s="4" t="s">
        <v>42</v>
      </c>
    </row>
    <row r="67" spans="1:12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12" x14ac:dyDescent="0.3">
      <c r="A68" s="11">
        <f>195-D65</f>
        <v>140</v>
      </c>
      <c r="B68" s="11">
        <f>D65-I65</f>
        <v>32</v>
      </c>
      <c r="C68" s="11">
        <f>195-I65</f>
        <v>172</v>
      </c>
      <c r="E68" s="11">
        <f>A64-D65</f>
        <v>5</v>
      </c>
      <c r="F68" s="11">
        <f>A64/100*E68</f>
        <v>3</v>
      </c>
    </row>
    <row r="69" spans="1:12" ht="28.8" x14ac:dyDescent="0.3">
      <c r="A69" s="15" t="s">
        <v>30</v>
      </c>
      <c r="B69" s="15" t="s">
        <v>31</v>
      </c>
      <c r="C69" s="15" t="s">
        <v>32</v>
      </c>
      <c r="E69" s="15" t="s">
        <v>58</v>
      </c>
      <c r="F69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18A9-642D-475F-89DE-2FE0298064BD}">
  <dimension ref="A1:N80"/>
  <sheetViews>
    <sheetView topLeftCell="A58" workbookViewId="0">
      <selection activeCell="M5" sqref="M5:N11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62</v>
      </c>
      <c r="B2" s="1" t="s">
        <v>4</v>
      </c>
      <c r="C2" s="1" t="s">
        <v>63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  <c r="L4" s="18"/>
    </row>
    <row r="5" spans="1:14" x14ac:dyDescent="0.3">
      <c r="A5" s="9">
        <v>1</v>
      </c>
      <c r="B5" s="1">
        <v>51</v>
      </c>
      <c r="C5" s="6">
        <f>B5/3.14</f>
        <v>16.242038216560509</v>
      </c>
      <c r="D5" s="1" t="s">
        <v>9</v>
      </c>
      <c r="E5" s="7">
        <f t="shared" ref="E5:E68" si="0">3.14*C5^2/4*10^-4</f>
        <v>2.0708598726114649E-2</v>
      </c>
      <c r="F5" s="6">
        <v>23.5</v>
      </c>
      <c r="G5" s="6">
        <v>23.5</v>
      </c>
      <c r="H5" s="1">
        <v>21</v>
      </c>
      <c r="I5" s="1" t="s">
        <v>9</v>
      </c>
      <c r="J5" s="7">
        <f>3.14*F5^2/4*10^-4</f>
        <v>4.3351625000000005E-2</v>
      </c>
      <c r="K5" s="7">
        <v>0.42899999999999999</v>
      </c>
      <c r="L5" s="18"/>
      <c r="M5" t="s">
        <v>9</v>
      </c>
      <c r="N5">
        <f>COUNTIF(I5:I102,"N")</f>
        <v>28</v>
      </c>
    </row>
    <row r="6" spans="1:14" x14ac:dyDescent="0.3">
      <c r="A6" s="9">
        <v>2</v>
      </c>
      <c r="B6" s="1">
        <v>23</v>
      </c>
      <c r="C6" s="6">
        <f t="shared" ref="C6:C69" si="1">B6/3.14</f>
        <v>7.3248407643312099</v>
      </c>
      <c r="D6" s="1" t="s">
        <v>9</v>
      </c>
      <c r="E6" s="7">
        <f t="shared" si="0"/>
        <v>4.211783439490446E-3</v>
      </c>
      <c r="F6" s="6"/>
      <c r="G6" s="6"/>
      <c r="H6" s="1"/>
      <c r="I6" s="1"/>
      <c r="J6" s="7">
        <f t="shared" ref="J6:J69" si="2">3.14*F6^2/4*10^-4</f>
        <v>0</v>
      </c>
      <c r="K6" s="1"/>
      <c r="L6" s="18"/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35</v>
      </c>
      <c r="C7" s="6">
        <f t="shared" si="1"/>
        <v>11.146496815286623</v>
      </c>
      <c r="D7" s="1" t="s">
        <v>9</v>
      </c>
      <c r="E7" s="7">
        <f t="shared" si="0"/>
        <v>9.7531847133757957E-3</v>
      </c>
      <c r="F7" s="6"/>
      <c r="G7" s="6"/>
      <c r="H7" s="1"/>
      <c r="I7" s="1"/>
      <c r="J7" s="7">
        <f t="shared" si="2"/>
        <v>0</v>
      </c>
      <c r="K7" s="1"/>
      <c r="L7" s="18"/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45</v>
      </c>
      <c r="C8" s="6">
        <f t="shared" si="1"/>
        <v>14.331210191082802</v>
      </c>
      <c r="D8" s="1" t="s">
        <v>9</v>
      </c>
      <c r="E8" s="7">
        <f t="shared" si="0"/>
        <v>1.6122611464968153E-2</v>
      </c>
      <c r="F8" s="6">
        <v>16.5</v>
      </c>
      <c r="G8" s="6">
        <v>20</v>
      </c>
      <c r="H8" s="1">
        <v>19</v>
      </c>
      <c r="I8" s="1" t="s">
        <v>9</v>
      </c>
      <c r="J8" s="7">
        <f t="shared" si="2"/>
        <v>2.1371625000000002E-2</v>
      </c>
      <c r="K8" s="1">
        <v>0.17499999999999999</v>
      </c>
      <c r="L8" s="18"/>
      <c r="M8" t="s">
        <v>17</v>
      </c>
      <c r="N8">
        <f>COUNTIF(I5:I102,"J")</f>
        <v>6</v>
      </c>
    </row>
    <row r="9" spans="1:14" x14ac:dyDescent="0.3">
      <c r="A9" s="9">
        <v>5</v>
      </c>
      <c r="B9" s="1">
        <v>39</v>
      </c>
      <c r="C9" s="6">
        <f t="shared" si="1"/>
        <v>12.420382165605096</v>
      </c>
      <c r="D9" s="1" t="s">
        <v>16</v>
      </c>
      <c r="E9" s="7">
        <f t="shared" si="0"/>
        <v>1.210987261146497E-2</v>
      </c>
      <c r="F9" s="6"/>
      <c r="G9" s="6"/>
      <c r="H9" s="1"/>
      <c r="I9" s="1"/>
      <c r="J9" s="7">
        <f t="shared" si="2"/>
        <v>0</v>
      </c>
      <c r="K9" s="1"/>
      <c r="L9" s="18"/>
      <c r="M9" t="s">
        <v>18</v>
      </c>
      <c r="N9">
        <f>COUNTIF(I5:I104,"V")</f>
        <v>0</v>
      </c>
    </row>
    <row r="10" spans="1:14" x14ac:dyDescent="0.3">
      <c r="A10" s="9">
        <v>6</v>
      </c>
      <c r="B10" s="1">
        <v>25</v>
      </c>
      <c r="C10" s="6">
        <f t="shared" si="1"/>
        <v>7.9617834394904454</v>
      </c>
      <c r="D10" s="1" t="s">
        <v>16</v>
      </c>
      <c r="E10" s="7">
        <f t="shared" si="0"/>
        <v>4.9761146496815284E-3</v>
      </c>
      <c r="F10" s="6"/>
      <c r="G10" s="6"/>
      <c r="H10" s="1"/>
      <c r="I10" s="1"/>
      <c r="J10" s="7">
        <f t="shared" si="2"/>
        <v>0</v>
      </c>
      <c r="K10" s="1"/>
      <c r="L10" s="18"/>
    </row>
    <row r="11" spans="1:14" x14ac:dyDescent="0.3">
      <c r="A11" s="9">
        <v>7</v>
      </c>
      <c r="B11" s="1">
        <v>48</v>
      </c>
      <c r="C11" s="6">
        <f t="shared" si="1"/>
        <v>15.286624203821656</v>
      </c>
      <c r="D11" s="1" t="s">
        <v>9</v>
      </c>
      <c r="E11" s="7">
        <f t="shared" si="0"/>
        <v>1.8343949044585989E-2</v>
      </c>
      <c r="F11" s="6">
        <v>18.5</v>
      </c>
      <c r="G11" s="6">
        <v>21</v>
      </c>
      <c r="H11" s="1">
        <v>20</v>
      </c>
      <c r="I11" s="1" t="s">
        <v>9</v>
      </c>
      <c r="J11" s="7">
        <f t="shared" si="2"/>
        <v>2.6866625000000002E-2</v>
      </c>
      <c r="K11" s="1">
        <v>0.23200000000000001</v>
      </c>
      <c r="L11" s="18"/>
      <c r="M11" t="s">
        <v>74</v>
      </c>
      <c r="N11">
        <f>SUM(N5:N9)</f>
        <v>34</v>
      </c>
    </row>
    <row r="12" spans="1:14" x14ac:dyDescent="0.3">
      <c r="A12" s="9">
        <v>8</v>
      </c>
      <c r="B12" s="1">
        <v>57</v>
      </c>
      <c r="C12" s="6">
        <f t="shared" si="1"/>
        <v>18.152866242038215</v>
      </c>
      <c r="D12" s="1" t="s">
        <v>9</v>
      </c>
      <c r="E12" s="7">
        <f t="shared" si="0"/>
        <v>2.5867834394904459E-2</v>
      </c>
      <c r="F12" s="6">
        <v>24</v>
      </c>
      <c r="G12" s="6">
        <v>25.5</v>
      </c>
      <c r="H12" s="1">
        <v>21</v>
      </c>
      <c r="I12" s="1" t="s">
        <v>9</v>
      </c>
      <c r="J12" s="7">
        <f t="shared" si="2"/>
        <v>4.5216000000000006E-2</v>
      </c>
      <c r="K12" s="1">
        <v>0.46400000000000002</v>
      </c>
      <c r="L12" s="18"/>
    </row>
    <row r="13" spans="1:14" x14ac:dyDescent="0.3">
      <c r="A13" s="9">
        <v>9</v>
      </c>
      <c r="B13" s="1"/>
      <c r="C13" s="6">
        <f t="shared" si="1"/>
        <v>0</v>
      </c>
      <c r="D13" s="1"/>
      <c r="E13" s="7">
        <f t="shared" si="0"/>
        <v>0</v>
      </c>
      <c r="F13" s="6">
        <v>17</v>
      </c>
      <c r="G13" s="6">
        <v>16.5</v>
      </c>
      <c r="H13" s="1">
        <v>15.5</v>
      </c>
      <c r="I13" s="1" t="s">
        <v>17</v>
      </c>
      <c r="J13" s="7">
        <f t="shared" si="2"/>
        <v>2.2686500000000002E-2</v>
      </c>
      <c r="K13" s="1">
        <v>0.15</v>
      </c>
      <c r="L13" s="18"/>
    </row>
    <row r="14" spans="1:14" x14ac:dyDescent="0.3">
      <c r="A14" s="9">
        <v>10</v>
      </c>
      <c r="B14" s="1">
        <v>45</v>
      </c>
      <c r="C14" s="6">
        <f t="shared" si="1"/>
        <v>14.331210191082802</v>
      </c>
      <c r="D14" s="1" t="s">
        <v>9</v>
      </c>
      <c r="E14" s="7">
        <f t="shared" si="0"/>
        <v>1.6122611464968153E-2</v>
      </c>
      <c r="F14" s="6">
        <v>22</v>
      </c>
      <c r="G14" s="6">
        <v>23</v>
      </c>
      <c r="H14" s="1">
        <v>22</v>
      </c>
      <c r="I14" s="1" t="s">
        <v>9</v>
      </c>
      <c r="J14" s="7">
        <f t="shared" si="2"/>
        <v>3.7994E-2</v>
      </c>
      <c r="K14" s="1">
        <v>0.34399999999999997</v>
      </c>
      <c r="L14" s="18"/>
    </row>
    <row r="15" spans="1:14" x14ac:dyDescent="0.3">
      <c r="A15" s="9">
        <v>11</v>
      </c>
      <c r="B15" s="1">
        <v>54</v>
      </c>
      <c r="C15" s="6">
        <f t="shared" si="1"/>
        <v>17.197452229299362</v>
      </c>
      <c r="D15" s="1" t="s">
        <v>9</v>
      </c>
      <c r="E15" s="7">
        <f t="shared" si="0"/>
        <v>2.3216560509554139E-2</v>
      </c>
      <c r="F15" s="6"/>
      <c r="G15" s="6"/>
      <c r="H15" s="1"/>
      <c r="I15" s="1"/>
      <c r="J15" s="7">
        <f t="shared" si="2"/>
        <v>0</v>
      </c>
      <c r="K15" s="1"/>
      <c r="L15" s="18"/>
    </row>
    <row r="16" spans="1:14" x14ac:dyDescent="0.3">
      <c r="A16" s="9">
        <v>12</v>
      </c>
      <c r="B16" s="1">
        <v>37</v>
      </c>
      <c r="C16" s="6">
        <f t="shared" si="1"/>
        <v>11.783439490445859</v>
      </c>
      <c r="D16" s="1" t="s">
        <v>16</v>
      </c>
      <c r="E16" s="7">
        <f t="shared" si="0"/>
        <v>1.0899681528662422E-2</v>
      </c>
      <c r="F16" s="6"/>
      <c r="G16" s="6"/>
      <c r="H16" s="1"/>
      <c r="I16" s="1"/>
      <c r="J16" s="7">
        <f t="shared" si="2"/>
        <v>0</v>
      </c>
      <c r="K16" s="1"/>
      <c r="L16" s="18"/>
    </row>
    <row r="17" spans="1:12" x14ac:dyDescent="0.3">
      <c r="A17" s="9">
        <v>13</v>
      </c>
      <c r="B17" s="1"/>
      <c r="C17" s="6">
        <v>0</v>
      </c>
      <c r="D17" s="6"/>
      <c r="E17" s="7">
        <f t="shared" si="0"/>
        <v>0</v>
      </c>
      <c r="F17" s="6">
        <v>20.5</v>
      </c>
      <c r="G17" s="6">
        <v>23.5</v>
      </c>
      <c r="H17" s="1">
        <v>21</v>
      </c>
      <c r="I17" s="1" t="s">
        <v>9</v>
      </c>
      <c r="J17" s="7">
        <f t="shared" si="2"/>
        <v>3.2989625000000002E-2</v>
      </c>
      <c r="K17" s="1">
        <v>0.32600000000000001</v>
      </c>
      <c r="L17" s="18"/>
    </row>
    <row r="18" spans="1:12" x14ac:dyDescent="0.3">
      <c r="A18" s="9">
        <v>14</v>
      </c>
      <c r="B18" s="1">
        <v>51</v>
      </c>
      <c r="C18" s="6">
        <f t="shared" si="1"/>
        <v>16.242038216560509</v>
      </c>
      <c r="D18" s="6" t="s">
        <v>9</v>
      </c>
      <c r="E18" s="7">
        <f t="shared" si="0"/>
        <v>2.0708598726114649E-2</v>
      </c>
      <c r="F18" s="6"/>
      <c r="G18" s="6"/>
      <c r="H18" s="1"/>
      <c r="I18" s="1"/>
      <c r="J18" s="7">
        <f t="shared" si="2"/>
        <v>0</v>
      </c>
      <c r="K18" s="1"/>
      <c r="L18" s="18"/>
    </row>
    <row r="19" spans="1:12" x14ac:dyDescent="0.3">
      <c r="A19" s="9">
        <v>15</v>
      </c>
      <c r="B19" s="1">
        <v>21</v>
      </c>
      <c r="C19" s="6">
        <f t="shared" si="1"/>
        <v>6.6878980891719744</v>
      </c>
      <c r="D19" s="6" t="s">
        <v>17</v>
      </c>
      <c r="E19" s="7">
        <f t="shared" si="0"/>
        <v>3.511146496815287E-3</v>
      </c>
      <c r="F19" s="6"/>
      <c r="G19" s="6"/>
      <c r="H19" s="1"/>
      <c r="I19" s="1"/>
      <c r="J19" s="7">
        <f t="shared" si="2"/>
        <v>0</v>
      </c>
      <c r="K19" s="1"/>
      <c r="L19" s="18"/>
    </row>
    <row r="20" spans="1:12" x14ac:dyDescent="0.3">
      <c r="A20" s="9">
        <v>16</v>
      </c>
      <c r="B20" s="1">
        <v>44</v>
      </c>
      <c r="C20" s="6">
        <f t="shared" si="1"/>
        <v>14.012738853503183</v>
      </c>
      <c r="D20" s="6" t="s">
        <v>16</v>
      </c>
      <c r="E20" s="7">
        <f t="shared" si="0"/>
        <v>1.5414012738853502E-2</v>
      </c>
      <c r="F20" s="6"/>
      <c r="G20" s="6"/>
      <c r="H20" s="1"/>
      <c r="I20" s="1"/>
      <c r="J20" s="7">
        <f t="shared" si="2"/>
        <v>0</v>
      </c>
      <c r="K20" s="1"/>
      <c r="L20" s="18"/>
    </row>
    <row r="21" spans="1:12" x14ac:dyDescent="0.3">
      <c r="A21" s="9">
        <v>17</v>
      </c>
      <c r="B21" s="1">
        <v>46</v>
      </c>
      <c r="C21" s="6">
        <f t="shared" si="1"/>
        <v>14.64968152866242</v>
      </c>
      <c r="D21" s="6" t="s">
        <v>9</v>
      </c>
      <c r="E21" s="7">
        <f t="shared" si="0"/>
        <v>1.6847133757961784E-2</v>
      </c>
      <c r="F21" s="6">
        <v>20.5</v>
      </c>
      <c r="G21" s="6">
        <v>23</v>
      </c>
      <c r="H21" s="1">
        <v>21.5</v>
      </c>
      <c r="I21" s="1" t="s">
        <v>9</v>
      </c>
      <c r="J21" s="7">
        <f t="shared" si="2"/>
        <v>3.2989625000000002E-2</v>
      </c>
      <c r="K21" s="1">
        <v>0.313</v>
      </c>
      <c r="L21" s="18"/>
    </row>
    <row r="22" spans="1:12" x14ac:dyDescent="0.3">
      <c r="A22" s="9">
        <v>18</v>
      </c>
      <c r="B22" s="1">
        <v>60</v>
      </c>
      <c r="C22" s="6">
        <f t="shared" si="1"/>
        <v>19.108280254777068</v>
      </c>
      <c r="D22" s="6" t="s">
        <v>9</v>
      </c>
      <c r="E22" s="7">
        <f t="shared" si="0"/>
        <v>2.8662420382165602E-2</v>
      </c>
      <c r="F22" s="6">
        <v>25.5</v>
      </c>
      <c r="G22" s="6">
        <v>24</v>
      </c>
      <c r="H22" s="1">
        <v>22</v>
      </c>
      <c r="I22" s="1" t="s">
        <v>9</v>
      </c>
      <c r="J22" s="7">
        <f t="shared" si="2"/>
        <v>5.1044625000000003E-2</v>
      </c>
      <c r="K22" s="1">
        <v>0.505</v>
      </c>
      <c r="L22" s="18"/>
    </row>
    <row r="23" spans="1:12" x14ac:dyDescent="0.3">
      <c r="A23" s="9">
        <v>19</v>
      </c>
      <c r="B23" s="1">
        <v>39</v>
      </c>
      <c r="C23" s="6">
        <f t="shared" si="1"/>
        <v>12.420382165605096</v>
      </c>
      <c r="D23" s="6" t="s">
        <v>16</v>
      </c>
      <c r="E23" s="7">
        <f t="shared" si="0"/>
        <v>1.210987261146497E-2</v>
      </c>
      <c r="F23" s="6"/>
      <c r="G23" s="6"/>
      <c r="H23" s="1"/>
      <c r="I23" s="1"/>
      <c r="J23" s="7">
        <f t="shared" si="2"/>
        <v>0</v>
      </c>
      <c r="K23" s="1"/>
      <c r="L23" s="18"/>
    </row>
    <row r="24" spans="1:12" x14ac:dyDescent="0.3">
      <c r="A24" s="9">
        <v>20</v>
      </c>
      <c r="B24" s="1">
        <v>45</v>
      </c>
      <c r="C24" s="6">
        <f t="shared" si="1"/>
        <v>14.331210191082802</v>
      </c>
      <c r="D24" s="6" t="s">
        <v>9</v>
      </c>
      <c r="E24" s="7">
        <f t="shared" si="0"/>
        <v>1.6122611464968153E-2</v>
      </c>
      <c r="F24" s="6"/>
      <c r="G24" s="6"/>
      <c r="H24" s="1"/>
      <c r="I24" s="1"/>
      <c r="J24" s="7">
        <f t="shared" si="2"/>
        <v>0</v>
      </c>
      <c r="K24" s="1"/>
      <c r="L24" s="18"/>
    </row>
    <row r="25" spans="1:12" x14ac:dyDescent="0.3">
      <c r="A25" s="9">
        <v>21</v>
      </c>
      <c r="B25" s="1">
        <v>25</v>
      </c>
      <c r="C25" s="6">
        <f t="shared" si="1"/>
        <v>7.9617834394904454</v>
      </c>
      <c r="D25" s="6" t="s">
        <v>9</v>
      </c>
      <c r="E25" s="7">
        <f t="shared" si="0"/>
        <v>4.9761146496815284E-3</v>
      </c>
      <c r="F25" s="6"/>
      <c r="G25" s="6"/>
      <c r="H25" s="1"/>
      <c r="I25" s="1"/>
      <c r="J25" s="7">
        <f t="shared" si="2"/>
        <v>0</v>
      </c>
      <c r="K25" s="1"/>
      <c r="L25" s="18"/>
    </row>
    <row r="26" spans="1:12" x14ac:dyDescent="0.3">
      <c r="A26" s="9">
        <v>22</v>
      </c>
      <c r="B26" s="1">
        <v>33</v>
      </c>
      <c r="C26" s="6">
        <f t="shared" si="1"/>
        <v>10.509554140127388</v>
      </c>
      <c r="D26" s="6" t="s">
        <v>16</v>
      </c>
      <c r="E26" s="7">
        <f t="shared" si="0"/>
        <v>8.6703821656050964E-3</v>
      </c>
      <c r="F26" s="6"/>
      <c r="G26" s="6"/>
      <c r="H26" s="1"/>
      <c r="I26" s="1"/>
      <c r="J26" s="7">
        <f t="shared" si="2"/>
        <v>0</v>
      </c>
      <c r="K26" s="1"/>
      <c r="L26" s="18"/>
    </row>
    <row r="27" spans="1:12" x14ac:dyDescent="0.3">
      <c r="A27" s="9">
        <v>23</v>
      </c>
      <c r="B27" s="1">
        <v>42</v>
      </c>
      <c r="C27" s="6">
        <f t="shared" si="1"/>
        <v>13.375796178343949</v>
      </c>
      <c r="D27" s="6" t="s">
        <v>9</v>
      </c>
      <c r="E27" s="7">
        <f t="shared" si="0"/>
        <v>1.4044585987261148E-2</v>
      </c>
      <c r="F27" s="6"/>
      <c r="G27" s="6"/>
      <c r="H27" s="1"/>
      <c r="I27" s="1"/>
      <c r="J27" s="7">
        <f t="shared" si="2"/>
        <v>0</v>
      </c>
      <c r="K27" s="1"/>
      <c r="L27" s="18"/>
    </row>
    <row r="28" spans="1:12" x14ac:dyDescent="0.3">
      <c r="A28" s="9">
        <v>24</v>
      </c>
      <c r="B28" s="1">
        <v>31</v>
      </c>
      <c r="C28" s="6">
        <f t="shared" si="1"/>
        <v>9.872611464968152</v>
      </c>
      <c r="D28" s="1" t="s">
        <v>9</v>
      </c>
      <c r="E28" s="7">
        <f t="shared" si="0"/>
        <v>7.6512738853503183E-3</v>
      </c>
      <c r="F28" s="6">
        <v>16</v>
      </c>
      <c r="G28" s="6">
        <v>18</v>
      </c>
      <c r="H28" s="1">
        <v>16</v>
      </c>
      <c r="I28" s="1" t="s">
        <v>17</v>
      </c>
      <c r="J28" s="7">
        <f t="shared" si="2"/>
        <v>2.0096000000000003E-2</v>
      </c>
      <c r="K28" s="1">
        <v>0.13900000000000001</v>
      </c>
      <c r="L28" s="18"/>
    </row>
    <row r="29" spans="1:12" x14ac:dyDescent="0.3">
      <c r="A29" s="9">
        <v>25</v>
      </c>
      <c r="B29" s="1">
        <v>42</v>
      </c>
      <c r="C29" s="6">
        <f t="shared" si="1"/>
        <v>13.375796178343949</v>
      </c>
      <c r="D29" s="1" t="s">
        <v>16</v>
      </c>
      <c r="E29" s="7">
        <f t="shared" si="0"/>
        <v>1.4044585987261148E-2</v>
      </c>
      <c r="F29" s="6"/>
      <c r="G29" s="6"/>
      <c r="H29" s="1"/>
      <c r="I29" s="1"/>
      <c r="J29" s="7">
        <f t="shared" si="2"/>
        <v>0</v>
      </c>
      <c r="K29" s="1"/>
      <c r="L29" s="18"/>
    </row>
    <row r="30" spans="1:12" x14ac:dyDescent="0.3">
      <c r="A30" s="9">
        <v>26</v>
      </c>
      <c r="B30" s="1">
        <v>39</v>
      </c>
      <c r="C30" s="6">
        <f t="shared" si="1"/>
        <v>12.420382165605096</v>
      </c>
      <c r="D30" s="1" t="s">
        <v>9</v>
      </c>
      <c r="E30" s="7">
        <f t="shared" si="0"/>
        <v>1.210987261146497E-2</v>
      </c>
      <c r="F30" s="6"/>
      <c r="G30" s="6"/>
      <c r="H30" s="1"/>
      <c r="I30" s="1"/>
      <c r="J30" s="7">
        <f t="shared" si="2"/>
        <v>0</v>
      </c>
      <c r="K30" s="1"/>
      <c r="L30" s="18"/>
    </row>
    <row r="31" spans="1:12" x14ac:dyDescent="0.3">
      <c r="A31" s="9">
        <v>27</v>
      </c>
      <c r="B31" s="1">
        <v>23</v>
      </c>
      <c r="C31" s="6">
        <f t="shared" si="1"/>
        <v>7.3248407643312099</v>
      </c>
      <c r="D31" s="1" t="s">
        <v>9</v>
      </c>
      <c r="E31" s="7">
        <f t="shared" si="0"/>
        <v>4.211783439490446E-3</v>
      </c>
      <c r="F31" s="6"/>
      <c r="G31" s="6"/>
      <c r="H31" s="1"/>
      <c r="I31" s="1"/>
      <c r="J31" s="7">
        <f t="shared" si="2"/>
        <v>0</v>
      </c>
      <c r="K31" s="1"/>
      <c r="L31" s="18"/>
    </row>
    <row r="32" spans="1:12" x14ac:dyDescent="0.3">
      <c r="A32" s="9">
        <v>28</v>
      </c>
      <c r="B32" s="1">
        <v>58</v>
      </c>
      <c r="C32" s="6">
        <f t="shared" si="1"/>
        <v>18.471337579617835</v>
      </c>
      <c r="D32" s="1" t="s">
        <v>9</v>
      </c>
      <c r="E32" s="7">
        <f t="shared" si="0"/>
        <v>2.6783439490445864E-2</v>
      </c>
      <c r="F32" s="6">
        <v>24</v>
      </c>
      <c r="G32" s="6">
        <v>25.5</v>
      </c>
      <c r="H32" s="1">
        <v>23</v>
      </c>
      <c r="I32" s="1" t="s">
        <v>9</v>
      </c>
      <c r="J32" s="7">
        <f t="shared" si="2"/>
        <v>4.5216000000000006E-2</v>
      </c>
      <c r="K32" s="1">
        <v>0.46400000000000002</v>
      </c>
      <c r="L32" s="18"/>
    </row>
    <row r="33" spans="1:12" x14ac:dyDescent="0.3">
      <c r="A33" s="9">
        <v>29</v>
      </c>
      <c r="B33" s="1">
        <v>30</v>
      </c>
      <c r="C33" s="6">
        <f t="shared" si="1"/>
        <v>9.5541401273885338</v>
      </c>
      <c r="D33" s="1" t="s">
        <v>17</v>
      </c>
      <c r="E33" s="7">
        <f t="shared" si="0"/>
        <v>7.1656050955414006E-3</v>
      </c>
      <c r="F33" s="6"/>
      <c r="G33" s="6"/>
      <c r="H33" s="1"/>
      <c r="I33" s="1"/>
      <c r="J33" s="7">
        <f t="shared" si="2"/>
        <v>0</v>
      </c>
      <c r="K33" s="1"/>
      <c r="L33" s="18"/>
    </row>
    <row r="34" spans="1:12" x14ac:dyDescent="0.3">
      <c r="A34" s="9">
        <v>30</v>
      </c>
      <c r="B34" s="1">
        <v>47</v>
      </c>
      <c r="C34" s="6">
        <f t="shared" si="1"/>
        <v>14.968152866242038</v>
      </c>
      <c r="D34" s="1" t="s">
        <v>9</v>
      </c>
      <c r="E34" s="7">
        <f t="shared" si="0"/>
        <v>1.7587579617834397E-2</v>
      </c>
      <c r="F34" s="6">
        <v>20</v>
      </c>
      <c r="G34" s="6">
        <v>25.5</v>
      </c>
      <c r="H34" s="1">
        <v>23</v>
      </c>
      <c r="I34" s="1" t="s">
        <v>9</v>
      </c>
      <c r="J34" s="7">
        <f t="shared" si="2"/>
        <v>3.1400000000000004E-2</v>
      </c>
      <c r="K34" s="1">
        <v>0.318</v>
      </c>
      <c r="L34" s="18"/>
    </row>
    <row r="35" spans="1:12" x14ac:dyDescent="0.3">
      <c r="A35" s="9">
        <v>31</v>
      </c>
      <c r="B35" s="1">
        <v>37</v>
      </c>
      <c r="C35" s="6">
        <f t="shared" si="1"/>
        <v>11.783439490445859</v>
      </c>
      <c r="D35" s="1" t="s">
        <v>9</v>
      </c>
      <c r="E35" s="7">
        <f t="shared" si="0"/>
        <v>1.0899681528662422E-2</v>
      </c>
      <c r="F35" s="6"/>
      <c r="G35" s="6"/>
      <c r="H35" s="1"/>
      <c r="I35" s="1"/>
      <c r="J35" s="7">
        <f t="shared" si="2"/>
        <v>0</v>
      </c>
      <c r="K35" s="1"/>
      <c r="L35" s="18"/>
    </row>
    <row r="36" spans="1:12" x14ac:dyDescent="0.3">
      <c r="A36" s="9">
        <v>32</v>
      </c>
      <c r="B36" s="1">
        <v>23</v>
      </c>
      <c r="C36" s="6">
        <f t="shared" si="1"/>
        <v>7.3248407643312099</v>
      </c>
      <c r="D36" s="1" t="s">
        <v>9</v>
      </c>
      <c r="E36" s="7">
        <f t="shared" si="0"/>
        <v>4.211783439490446E-3</v>
      </c>
      <c r="F36" s="6"/>
      <c r="G36" s="6"/>
      <c r="H36" s="1"/>
      <c r="I36" s="1"/>
      <c r="J36" s="7">
        <f t="shared" si="2"/>
        <v>0</v>
      </c>
      <c r="K36" s="1"/>
      <c r="L36" s="18"/>
    </row>
    <row r="37" spans="1:12" x14ac:dyDescent="0.3">
      <c r="A37" s="9">
        <v>33</v>
      </c>
      <c r="B37" s="1">
        <v>27</v>
      </c>
      <c r="C37" s="6">
        <f t="shared" si="1"/>
        <v>8.598726114649681</v>
      </c>
      <c r="D37" s="1" t="s">
        <v>9</v>
      </c>
      <c r="E37" s="7">
        <f t="shared" si="0"/>
        <v>5.8041401273885348E-3</v>
      </c>
      <c r="F37" s="6"/>
      <c r="G37" s="6"/>
      <c r="H37" s="1"/>
      <c r="I37" s="1"/>
      <c r="J37" s="7">
        <f t="shared" si="2"/>
        <v>0</v>
      </c>
      <c r="K37" s="1"/>
      <c r="L37" s="18"/>
    </row>
    <row r="38" spans="1:12" x14ac:dyDescent="0.3">
      <c r="A38" s="9">
        <v>34</v>
      </c>
      <c r="B38" s="1">
        <v>38</v>
      </c>
      <c r="C38" s="6">
        <f t="shared" si="1"/>
        <v>12.101910828025478</v>
      </c>
      <c r="D38" s="1" t="s">
        <v>17</v>
      </c>
      <c r="E38" s="7">
        <f t="shared" si="0"/>
        <v>1.1496815286624206E-2</v>
      </c>
      <c r="F38" s="6">
        <v>13.5</v>
      </c>
      <c r="G38" s="6">
        <v>15</v>
      </c>
      <c r="H38" s="1">
        <v>14</v>
      </c>
      <c r="I38" s="1" t="s">
        <v>17</v>
      </c>
      <c r="J38" s="7">
        <f t="shared" si="2"/>
        <v>1.4306625E-2</v>
      </c>
      <c r="K38" s="1">
        <v>8.5999999999999993E-2</v>
      </c>
      <c r="L38" s="18"/>
    </row>
    <row r="39" spans="1:12" x14ac:dyDescent="0.3">
      <c r="A39" s="9">
        <v>35</v>
      </c>
      <c r="B39" s="1">
        <v>37</v>
      </c>
      <c r="C39" s="6">
        <f t="shared" si="1"/>
        <v>11.783439490445859</v>
      </c>
      <c r="D39" s="1" t="s">
        <v>9</v>
      </c>
      <c r="E39" s="7">
        <f t="shared" si="0"/>
        <v>1.0899681528662422E-2</v>
      </c>
      <c r="F39" s="6"/>
      <c r="G39" s="6"/>
      <c r="H39" s="1"/>
      <c r="I39" s="1"/>
      <c r="J39" s="7">
        <f t="shared" si="2"/>
        <v>0</v>
      </c>
      <c r="K39" s="1"/>
      <c r="L39" s="18"/>
    </row>
    <row r="40" spans="1:12" x14ac:dyDescent="0.3">
      <c r="A40" s="9">
        <v>36</v>
      </c>
      <c r="B40" s="1">
        <v>27</v>
      </c>
      <c r="C40" s="6">
        <f t="shared" si="1"/>
        <v>8.598726114649681</v>
      </c>
      <c r="D40" s="1" t="s">
        <v>9</v>
      </c>
      <c r="E40" s="7">
        <f t="shared" si="0"/>
        <v>5.8041401273885348E-3</v>
      </c>
      <c r="F40" s="6"/>
      <c r="G40" s="6"/>
      <c r="H40" s="1"/>
      <c r="I40" s="1"/>
      <c r="J40" s="7">
        <f t="shared" si="2"/>
        <v>0</v>
      </c>
      <c r="K40" s="1"/>
      <c r="L40" s="18"/>
    </row>
    <row r="41" spans="1:12" x14ac:dyDescent="0.3">
      <c r="A41" s="9">
        <v>37</v>
      </c>
      <c r="B41" s="1">
        <v>38</v>
      </c>
      <c r="C41" s="6">
        <f t="shared" si="1"/>
        <v>12.101910828025478</v>
      </c>
      <c r="D41" s="1" t="s">
        <v>9</v>
      </c>
      <c r="E41" s="7">
        <f t="shared" si="0"/>
        <v>1.1496815286624206E-2</v>
      </c>
      <c r="F41" s="6"/>
      <c r="G41" s="6"/>
      <c r="H41" s="1"/>
      <c r="I41" s="1"/>
      <c r="J41" s="7">
        <f t="shared" si="2"/>
        <v>0</v>
      </c>
      <c r="K41" s="1"/>
      <c r="L41" s="18"/>
    </row>
    <row r="42" spans="1:12" x14ac:dyDescent="0.3">
      <c r="A42" s="9">
        <v>38</v>
      </c>
      <c r="B42" s="1">
        <v>38</v>
      </c>
      <c r="C42" s="6">
        <f t="shared" si="1"/>
        <v>12.101910828025478</v>
      </c>
      <c r="D42" s="1" t="s">
        <v>9</v>
      </c>
      <c r="E42" s="7">
        <f t="shared" si="0"/>
        <v>1.1496815286624206E-2</v>
      </c>
      <c r="F42" s="6">
        <v>13</v>
      </c>
      <c r="G42" s="6">
        <v>17.5</v>
      </c>
      <c r="H42" s="1">
        <v>16</v>
      </c>
      <c r="I42" s="1" t="s">
        <v>9</v>
      </c>
      <c r="J42" s="7">
        <f t="shared" si="2"/>
        <v>1.3266500000000001E-2</v>
      </c>
      <c r="K42" s="1">
        <v>8.5000000000000006E-2</v>
      </c>
      <c r="L42" s="18"/>
    </row>
    <row r="43" spans="1:12" x14ac:dyDescent="0.3">
      <c r="A43" s="9">
        <v>39</v>
      </c>
      <c r="B43" s="1">
        <v>47</v>
      </c>
      <c r="C43" s="6">
        <f t="shared" si="1"/>
        <v>14.968152866242038</v>
      </c>
      <c r="D43" s="1" t="s">
        <v>9</v>
      </c>
      <c r="E43" s="7">
        <f t="shared" si="0"/>
        <v>1.7587579617834397E-2</v>
      </c>
      <c r="F43" s="6">
        <v>17</v>
      </c>
      <c r="G43" s="6">
        <v>21.5</v>
      </c>
      <c r="H43" s="1">
        <v>19.5</v>
      </c>
      <c r="I43" s="1" t="s">
        <v>9</v>
      </c>
      <c r="J43" s="7">
        <f t="shared" si="2"/>
        <v>2.2686500000000002E-2</v>
      </c>
      <c r="K43" s="1">
        <v>0.192</v>
      </c>
      <c r="L43" s="18"/>
    </row>
    <row r="44" spans="1:12" x14ac:dyDescent="0.3">
      <c r="A44" s="9">
        <v>40</v>
      </c>
      <c r="B44" s="1">
        <v>29</v>
      </c>
      <c r="C44" s="6">
        <f t="shared" si="1"/>
        <v>9.2356687898089174</v>
      </c>
      <c r="D44" s="1" t="s">
        <v>16</v>
      </c>
      <c r="E44" s="7">
        <f t="shared" si="0"/>
        <v>6.6958598726114659E-3</v>
      </c>
      <c r="F44" s="6"/>
      <c r="G44" s="6"/>
      <c r="H44" s="1"/>
      <c r="I44" s="1"/>
      <c r="J44" s="7">
        <f t="shared" si="2"/>
        <v>0</v>
      </c>
      <c r="K44" s="1"/>
      <c r="L44" s="18"/>
    </row>
    <row r="45" spans="1:12" x14ac:dyDescent="0.3">
      <c r="A45" s="9">
        <v>41</v>
      </c>
      <c r="B45" s="1">
        <v>28</v>
      </c>
      <c r="C45" s="6">
        <f t="shared" si="1"/>
        <v>8.9171974522292992</v>
      </c>
      <c r="D45" s="1" t="s">
        <v>9</v>
      </c>
      <c r="E45" s="7">
        <f t="shared" si="0"/>
        <v>6.2420382165605092E-3</v>
      </c>
      <c r="F45" s="6"/>
      <c r="G45" s="6"/>
      <c r="H45" s="1"/>
      <c r="I45" s="1"/>
      <c r="J45" s="7">
        <f t="shared" si="2"/>
        <v>0</v>
      </c>
      <c r="K45" s="1"/>
      <c r="L45" s="18"/>
    </row>
    <row r="46" spans="1:12" x14ac:dyDescent="0.3">
      <c r="A46" s="9">
        <v>42</v>
      </c>
      <c r="B46" s="1">
        <v>40</v>
      </c>
      <c r="C46" s="6">
        <f t="shared" si="1"/>
        <v>12.738853503184712</v>
      </c>
      <c r="D46" s="1" t="s">
        <v>9</v>
      </c>
      <c r="E46" s="7">
        <f t="shared" si="0"/>
        <v>1.2738853503184712E-2</v>
      </c>
      <c r="F46" s="6">
        <v>18</v>
      </c>
      <c r="G46" s="6">
        <v>24.5</v>
      </c>
      <c r="H46" s="1">
        <v>22.5</v>
      </c>
      <c r="I46" s="1" t="s">
        <v>9</v>
      </c>
      <c r="J46" s="7">
        <f t="shared" si="2"/>
        <v>2.5434000000000002E-2</v>
      </c>
      <c r="K46" s="1">
        <v>0.245</v>
      </c>
      <c r="L46" s="18"/>
    </row>
    <row r="47" spans="1:12" x14ac:dyDescent="0.3">
      <c r="A47" s="9">
        <v>43</v>
      </c>
      <c r="B47" s="1">
        <v>63</v>
      </c>
      <c r="C47" s="6">
        <f t="shared" si="1"/>
        <v>20.063694267515924</v>
      </c>
      <c r="D47" s="1" t="s">
        <v>9</v>
      </c>
      <c r="E47" s="7">
        <f t="shared" si="0"/>
        <v>3.1600318471337589E-2</v>
      </c>
      <c r="F47" s="6"/>
      <c r="G47" s="6"/>
      <c r="H47" s="1"/>
      <c r="I47" s="1"/>
      <c r="J47" s="7">
        <f t="shared" si="2"/>
        <v>0</v>
      </c>
      <c r="K47" s="1"/>
      <c r="L47" s="18"/>
    </row>
    <row r="48" spans="1:12" x14ac:dyDescent="0.3">
      <c r="A48" s="9">
        <v>44</v>
      </c>
      <c r="B48" s="1">
        <v>67</v>
      </c>
      <c r="C48" s="6">
        <f t="shared" si="1"/>
        <v>21.337579617834393</v>
      </c>
      <c r="D48" s="1" t="s">
        <v>9</v>
      </c>
      <c r="E48" s="7">
        <f t="shared" si="0"/>
        <v>3.5740445859872606E-2</v>
      </c>
      <c r="F48" s="6">
        <v>27</v>
      </c>
      <c r="G48" s="6">
        <v>25.5</v>
      </c>
      <c r="H48" s="1">
        <v>20</v>
      </c>
      <c r="I48" s="1" t="s">
        <v>9</v>
      </c>
      <c r="J48" s="7">
        <f t="shared" si="2"/>
        <v>5.72265E-2</v>
      </c>
      <c r="K48" s="1">
        <v>0.59</v>
      </c>
      <c r="L48" s="18"/>
    </row>
    <row r="49" spans="1:12" x14ac:dyDescent="0.3">
      <c r="A49" s="9">
        <v>45</v>
      </c>
      <c r="B49" s="1">
        <v>35</v>
      </c>
      <c r="C49" s="6">
        <f t="shared" si="1"/>
        <v>11.146496815286623</v>
      </c>
      <c r="D49" s="1" t="s">
        <v>9</v>
      </c>
      <c r="E49" s="7">
        <f t="shared" si="0"/>
        <v>9.7531847133757957E-3</v>
      </c>
      <c r="F49" s="6"/>
      <c r="G49" s="6"/>
      <c r="H49" s="1"/>
      <c r="I49" s="1"/>
      <c r="J49" s="7">
        <f t="shared" si="2"/>
        <v>0</v>
      </c>
      <c r="K49" s="1"/>
      <c r="L49" s="18"/>
    </row>
    <row r="50" spans="1:12" x14ac:dyDescent="0.3">
      <c r="A50" s="9">
        <v>46</v>
      </c>
      <c r="B50" s="1">
        <v>45</v>
      </c>
      <c r="C50" s="6">
        <f t="shared" si="1"/>
        <v>14.331210191082802</v>
      </c>
      <c r="D50" s="1" t="s">
        <v>9</v>
      </c>
      <c r="E50" s="7">
        <f t="shared" si="0"/>
        <v>1.6122611464968153E-2</v>
      </c>
      <c r="F50" s="6">
        <v>18</v>
      </c>
      <c r="G50" s="6">
        <v>24</v>
      </c>
      <c r="H50" s="1">
        <v>22.5</v>
      </c>
      <c r="I50" s="1" t="s">
        <v>9</v>
      </c>
      <c r="J50" s="7">
        <f t="shared" si="2"/>
        <v>2.5434000000000002E-2</v>
      </c>
      <c r="K50" s="1">
        <v>0.23599999999999999</v>
      </c>
      <c r="L50" s="18"/>
    </row>
    <row r="51" spans="1:12" x14ac:dyDescent="0.3">
      <c r="A51" s="9">
        <v>47</v>
      </c>
      <c r="B51" s="1">
        <v>51</v>
      </c>
      <c r="C51" s="6">
        <f t="shared" si="1"/>
        <v>16.242038216560509</v>
      </c>
      <c r="D51" s="1" t="s">
        <v>16</v>
      </c>
      <c r="E51" s="7">
        <f t="shared" si="0"/>
        <v>2.0708598726114649E-2</v>
      </c>
      <c r="F51" s="6">
        <v>17.5</v>
      </c>
      <c r="G51" s="6">
        <v>17.5</v>
      </c>
      <c r="H51" s="1">
        <v>16</v>
      </c>
      <c r="I51" s="1" t="s">
        <v>9</v>
      </c>
      <c r="J51" s="7">
        <f t="shared" si="2"/>
        <v>2.4040624999999999E-2</v>
      </c>
      <c r="K51" s="1">
        <v>0.17899999999999999</v>
      </c>
      <c r="L51" s="18"/>
    </row>
    <row r="52" spans="1:12" x14ac:dyDescent="0.3">
      <c r="A52" s="9">
        <v>48</v>
      </c>
      <c r="B52" s="1">
        <v>52</v>
      </c>
      <c r="C52" s="6">
        <f t="shared" si="1"/>
        <v>16.560509554140125</v>
      </c>
      <c r="D52" s="1" t="s">
        <v>9</v>
      </c>
      <c r="E52" s="7">
        <f t="shared" si="0"/>
        <v>2.1528662420382164E-2</v>
      </c>
      <c r="F52" s="6">
        <v>21.5</v>
      </c>
      <c r="G52" s="6">
        <v>22</v>
      </c>
      <c r="H52" s="1">
        <v>20.5</v>
      </c>
      <c r="I52" s="1" t="s">
        <v>9</v>
      </c>
      <c r="J52" s="7">
        <f t="shared" si="2"/>
        <v>3.6286625000000003E-2</v>
      </c>
      <c r="K52" s="1">
        <v>0.33</v>
      </c>
      <c r="L52" s="18"/>
    </row>
    <row r="53" spans="1:12" x14ac:dyDescent="0.3">
      <c r="A53" s="9">
        <v>49</v>
      </c>
      <c r="B53" s="1">
        <v>69</v>
      </c>
      <c r="C53" s="6">
        <f t="shared" si="1"/>
        <v>21.97452229299363</v>
      </c>
      <c r="D53" s="1" t="s">
        <v>9</v>
      </c>
      <c r="E53" s="7">
        <f t="shared" si="0"/>
        <v>3.7906050955414015E-2</v>
      </c>
      <c r="F53" s="6">
        <v>26</v>
      </c>
      <c r="G53" s="6">
        <v>23.5</v>
      </c>
      <c r="H53" s="1">
        <v>21</v>
      </c>
      <c r="I53" s="1" t="s">
        <v>9</v>
      </c>
      <c r="J53" s="7">
        <f t="shared" si="2"/>
        <v>5.3066000000000002E-2</v>
      </c>
      <c r="K53" s="1">
        <v>0.505</v>
      </c>
      <c r="L53" s="18"/>
    </row>
    <row r="54" spans="1:12" x14ac:dyDescent="0.3">
      <c r="A54" s="9">
        <v>50</v>
      </c>
      <c r="B54" s="1">
        <v>52</v>
      </c>
      <c r="C54" s="6">
        <f t="shared" si="1"/>
        <v>16.560509554140125</v>
      </c>
      <c r="D54" s="1" t="s">
        <v>16</v>
      </c>
      <c r="E54" s="7">
        <f t="shared" si="0"/>
        <v>2.1528662420382164E-2</v>
      </c>
      <c r="F54" s="6">
        <v>22.5</v>
      </c>
      <c r="G54" s="6">
        <v>24.5</v>
      </c>
      <c r="H54" s="1">
        <v>22</v>
      </c>
      <c r="I54" s="1" t="s">
        <v>9</v>
      </c>
      <c r="J54" s="7">
        <f t="shared" si="2"/>
        <v>3.9740625000000002E-2</v>
      </c>
      <c r="K54" s="1">
        <v>0.40899999999999997</v>
      </c>
      <c r="L54" s="18"/>
    </row>
    <row r="55" spans="1:12" x14ac:dyDescent="0.3">
      <c r="A55" s="9">
        <v>51</v>
      </c>
      <c r="B55" s="1">
        <v>61</v>
      </c>
      <c r="C55" s="6">
        <f t="shared" si="1"/>
        <v>19.426751592356688</v>
      </c>
      <c r="D55" s="1" t="s">
        <v>9</v>
      </c>
      <c r="E55" s="7">
        <f t="shared" si="0"/>
        <v>2.962579617834395E-2</v>
      </c>
      <c r="F55" s="6">
        <v>18.5</v>
      </c>
      <c r="G55" s="6">
        <v>24.5</v>
      </c>
      <c r="H55" s="1">
        <v>21.5</v>
      </c>
      <c r="I55" s="1" t="s">
        <v>9</v>
      </c>
      <c r="J55" s="7">
        <f t="shared" si="2"/>
        <v>2.6866625000000002E-2</v>
      </c>
      <c r="K55" s="1">
        <v>0.27500000000000002</v>
      </c>
      <c r="L55" s="18"/>
    </row>
    <row r="56" spans="1:12" x14ac:dyDescent="0.3">
      <c r="A56" s="9">
        <v>52</v>
      </c>
      <c r="B56" s="1">
        <v>44</v>
      </c>
      <c r="C56" s="6">
        <f t="shared" si="1"/>
        <v>14.012738853503183</v>
      </c>
      <c r="D56" s="1" t="s">
        <v>9</v>
      </c>
      <c r="E56" s="7">
        <f t="shared" si="0"/>
        <v>1.5414012738853502E-2</v>
      </c>
      <c r="F56" s="6">
        <v>16</v>
      </c>
      <c r="G56" s="6">
        <v>23</v>
      </c>
      <c r="H56" s="1">
        <v>22</v>
      </c>
      <c r="I56" s="1" t="s">
        <v>9</v>
      </c>
      <c r="J56" s="7">
        <f t="shared" si="2"/>
        <v>2.0096000000000003E-2</v>
      </c>
      <c r="K56" s="1">
        <v>0.17499999999999999</v>
      </c>
      <c r="L56" s="18"/>
    </row>
    <row r="57" spans="1:12" x14ac:dyDescent="0.3">
      <c r="A57" s="9">
        <v>53</v>
      </c>
      <c r="B57" s="1">
        <v>36</v>
      </c>
      <c r="C57" s="6">
        <f t="shared" si="1"/>
        <v>11.464968152866241</v>
      </c>
      <c r="D57" s="1" t="s">
        <v>9</v>
      </c>
      <c r="E57" s="7">
        <f t="shared" si="0"/>
        <v>1.0318471337579618E-2</v>
      </c>
      <c r="F57" s="6"/>
      <c r="G57" s="6"/>
      <c r="H57" s="1"/>
      <c r="I57" s="1"/>
      <c r="J57" s="7">
        <f t="shared" si="2"/>
        <v>0</v>
      </c>
      <c r="K57" s="1"/>
      <c r="L57" s="18"/>
    </row>
    <row r="58" spans="1:12" x14ac:dyDescent="0.3">
      <c r="A58" s="9">
        <v>54</v>
      </c>
      <c r="B58" s="1">
        <v>43</v>
      </c>
      <c r="C58" s="6">
        <f t="shared" si="1"/>
        <v>13.694267515923567</v>
      </c>
      <c r="D58" s="1" t="s">
        <v>16</v>
      </c>
      <c r="E58" s="7">
        <f t="shared" si="0"/>
        <v>1.4721337579617836E-2</v>
      </c>
      <c r="F58" s="6">
        <v>16</v>
      </c>
      <c r="G58" s="6">
        <v>18</v>
      </c>
      <c r="H58" s="1">
        <v>17</v>
      </c>
      <c r="I58" s="1" t="s">
        <v>17</v>
      </c>
      <c r="J58" s="7">
        <f t="shared" si="2"/>
        <v>2.0096000000000003E-2</v>
      </c>
      <c r="K58" s="1">
        <v>0.13900000000000001</v>
      </c>
      <c r="L58" s="18"/>
    </row>
    <row r="59" spans="1:12" x14ac:dyDescent="0.3">
      <c r="A59" s="9">
        <v>55</v>
      </c>
      <c r="B59" s="1">
        <v>51</v>
      </c>
      <c r="C59" s="6">
        <f t="shared" si="1"/>
        <v>16.242038216560509</v>
      </c>
      <c r="D59" s="1" t="s">
        <v>9</v>
      </c>
      <c r="E59" s="7">
        <f t="shared" si="0"/>
        <v>2.0708598726114649E-2</v>
      </c>
      <c r="F59" s="6">
        <v>18</v>
      </c>
      <c r="G59" s="6">
        <v>19</v>
      </c>
      <c r="H59" s="1">
        <v>17.5</v>
      </c>
      <c r="I59" s="1" t="s">
        <v>17</v>
      </c>
      <c r="J59" s="7">
        <f t="shared" si="2"/>
        <v>2.5434000000000002E-2</v>
      </c>
      <c r="K59" s="1">
        <v>0.188</v>
      </c>
      <c r="L59" s="18"/>
    </row>
    <row r="60" spans="1:12" x14ac:dyDescent="0.3">
      <c r="A60" s="9">
        <v>56</v>
      </c>
      <c r="B60" s="1">
        <v>26</v>
      </c>
      <c r="C60" s="6">
        <f t="shared" si="1"/>
        <v>8.2802547770700627</v>
      </c>
      <c r="D60" s="1" t="s">
        <v>9</v>
      </c>
      <c r="E60" s="7">
        <f t="shared" si="0"/>
        <v>5.3821656050955409E-3</v>
      </c>
      <c r="F60" s="6"/>
      <c r="G60" s="6"/>
      <c r="H60" s="1"/>
      <c r="I60" s="1"/>
      <c r="J60" s="7">
        <f t="shared" si="2"/>
        <v>0</v>
      </c>
      <c r="K60" s="1"/>
      <c r="L60" s="18"/>
    </row>
    <row r="61" spans="1:12" x14ac:dyDescent="0.3">
      <c r="A61" s="9">
        <v>57</v>
      </c>
      <c r="B61" s="1">
        <v>24</v>
      </c>
      <c r="C61" s="6">
        <f t="shared" si="1"/>
        <v>7.6433121019108281</v>
      </c>
      <c r="D61" s="1" t="s">
        <v>9</v>
      </c>
      <c r="E61" s="7">
        <f t="shared" si="0"/>
        <v>4.5859872611464974E-3</v>
      </c>
      <c r="F61" s="6"/>
      <c r="G61" s="6"/>
      <c r="H61" s="1"/>
      <c r="I61" s="1"/>
      <c r="J61" s="7">
        <f t="shared" si="2"/>
        <v>0</v>
      </c>
      <c r="K61" s="1"/>
      <c r="L61" s="18"/>
    </row>
    <row r="62" spans="1:12" x14ac:dyDescent="0.3">
      <c r="A62" s="9">
        <v>58</v>
      </c>
      <c r="B62" s="1">
        <v>38</v>
      </c>
      <c r="C62" s="6">
        <f t="shared" si="1"/>
        <v>12.101910828025478</v>
      </c>
      <c r="D62" s="1" t="s">
        <v>9</v>
      </c>
      <c r="E62" s="7">
        <f t="shared" si="0"/>
        <v>1.1496815286624206E-2</v>
      </c>
      <c r="F62" s="6"/>
      <c r="G62" s="6"/>
      <c r="H62" s="1"/>
      <c r="I62" s="1"/>
      <c r="J62" s="7">
        <f t="shared" si="2"/>
        <v>0</v>
      </c>
      <c r="K62" s="1"/>
      <c r="L62" s="18"/>
    </row>
    <row r="63" spans="1:12" x14ac:dyDescent="0.3">
      <c r="A63" s="9">
        <v>59</v>
      </c>
      <c r="B63" s="1">
        <v>26</v>
      </c>
      <c r="C63" s="6">
        <f t="shared" si="1"/>
        <v>8.2802547770700627</v>
      </c>
      <c r="D63" s="1" t="s">
        <v>9</v>
      </c>
      <c r="E63" s="7">
        <f t="shared" si="0"/>
        <v>5.3821656050955409E-3</v>
      </c>
      <c r="F63" s="6"/>
      <c r="G63" s="6"/>
      <c r="H63" s="1"/>
      <c r="I63" s="1"/>
      <c r="J63" s="7">
        <f t="shared" si="2"/>
        <v>0</v>
      </c>
      <c r="K63" s="1"/>
      <c r="L63" s="18"/>
    </row>
    <row r="64" spans="1:12" x14ac:dyDescent="0.3">
      <c r="A64" s="9">
        <v>60</v>
      </c>
      <c r="B64" s="1">
        <v>35</v>
      </c>
      <c r="C64" s="6">
        <f t="shared" si="1"/>
        <v>11.146496815286623</v>
      </c>
      <c r="D64" s="1" t="s">
        <v>9</v>
      </c>
      <c r="E64" s="7">
        <f t="shared" si="0"/>
        <v>9.7531847133757957E-3</v>
      </c>
      <c r="F64" s="6"/>
      <c r="G64" s="6"/>
      <c r="H64" s="1"/>
      <c r="I64" s="1"/>
      <c r="J64" s="7">
        <f t="shared" si="2"/>
        <v>0</v>
      </c>
      <c r="K64" s="1"/>
      <c r="L64" s="18"/>
    </row>
    <row r="65" spans="1:12" x14ac:dyDescent="0.3">
      <c r="A65" s="9">
        <v>61</v>
      </c>
      <c r="B65" s="1">
        <v>47</v>
      </c>
      <c r="C65" s="6">
        <f t="shared" si="1"/>
        <v>14.968152866242038</v>
      </c>
      <c r="D65" s="1" t="s">
        <v>9</v>
      </c>
      <c r="E65" s="7">
        <f t="shared" si="0"/>
        <v>1.7587579617834397E-2</v>
      </c>
      <c r="F65" s="6">
        <v>18.5</v>
      </c>
      <c r="G65" s="6">
        <v>21</v>
      </c>
      <c r="H65" s="1">
        <v>20</v>
      </c>
      <c r="I65" s="1" t="s">
        <v>9</v>
      </c>
      <c r="J65" s="7">
        <f t="shared" si="2"/>
        <v>2.6866625000000002E-2</v>
      </c>
      <c r="K65" s="1">
        <v>0.23200000000000001</v>
      </c>
      <c r="L65" s="18"/>
    </row>
    <row r="66" spans="1:12" x14ac:dyDescent="0.3">
      <c r="A66" s="9">
        <v>62</v>
      </c>
      <c r="B66" s="1">
        <v>46</v>
      </c>
      <c r="C66" s="6">
        <f t="shared" si="1"/>
        <v>14.64968152866242</v>
      </c>
      <c r="D66" s="1" t="s">
        <v>9</v>
      </c>
      <c r="E66" s="7">
        <f t="shared" si="0"/>
        <v>1.6847133757961784E-2</v>
      </c>
      <c r="F66" s="6">
        <v>18.5</v>
      </c>
      <c r="G66" s="6">
        <v>20.5</v>
      </c>
      <c r="H66" s="1">
        <v>19</v>
      </c>
      <c r="I66" s="1" t="s">
        <v>9</v>
      </c>
      <c r="J66" s="7">
        <f t="shared" si="2"/>
        <v>2.6866625000000002E-2</v>
      </c>
      <c r="K66" s="1">
        <v>0.23200000000000001</v>
      </c>
      <c r="L66" s="18"/>
    </row>
    <row r="67" spans="1:12" x14ac:dyDescent="0.3">
      <c r="A67" s="9">
        <v>63</v>
      </c>
      <c r="B67" s="1">
        <v>43</v>
      </c>
      <c r="C67" s="6">
        <f t="shared" si="1"/>
        <v>13.694267515923567</v>
      </c>
      <c r="D67" s="1" t="s">
        <v>9</v>
      </c>
      <c r="E67" s="7">
        <f t="shared" si="0"/>
        <v>1.4721337579617836E-2</v>
      </c>
      <c r="F67" s="6">
        <v>16</v>
      </c>
      <c r="G67" s="6">
        <v>16.5</v>
      </c>
      <c r="H67" s="1">
        <v>15</v>
      </c>
      <c r="I67" s="1" t="s">
        <v>9</v>
      </c>
      <c r="J67" s="7">
        <f t="shared" si="2"/>
        <v>2.0096000000000003E-2</v>
      </c>
      <c r="K67" s="1">
        <v>0.13100000000000001</v>
      </c>
      <c r="L67" s="18"/>
    </row>
    <row r="68" spans="1:12" x14ac:dyDescent="0.3">
      <c r="A68" s="9">
        <v>64</v>
      </c>
      <c r="B68" s="1">
        <v>49</v>
      </c>
      <c r="C68" s="6">
        <f t="shared" si="1"/>
        <v>15.605095541401273</v>
      </c>
      <c r="D68" s="1" t="s">
        <v>9</v>
      </c>
      <c r="E68" s="7">
        <f t="shared" si="0"/>
        <v>1.911624203821656E-2</v>
      </c>
      <c r="F68" s="6">
        <v>21</v>
      </c>
      <c r="G68" s="6">
        <v>22.5</v>
      </c>
      <c r="H68" s="1">
        <v>20</v>
      </c>
      <c r="I68" s="1" t="s">
        <v>9</v>
      </c>
      <c r="J68" s="7">
        <f t="shared" si="2"/>
        <v>3.4618500000000003E-2</v>
      </c>
      <c r="K68" s="1">
        <v>0.313</v>
      </c>
      <c r="L68" s="18"/>
    </row>
    <row r="69" spans="1:12" x14ac:dyDescent="0.3">
      <c r="A69" s="9">
        <v>65</v>
      </c>
      <c r="B69" s="1">
        <v>39</v>
      </c>
      <c r="C69" s="6">
        <f t="shared" si="1"/>
        <v>12.420382165605096</v>
      </c>
      <c r="D69" s="1" t="s">
        <v>9</v>
      </c>
      <c r="E69" s="7">
        <f t="shared" ref="E69:E75" si="3">3.14*C69^2/4*10^-4</f>
        <v>1.210987261146497E-2</v>
      </c>
      <c r="F69" s="6">
        <v>15.5</v>
      </c>
      <c r="G69" s="6">
        <v>21.5</v>
      </c>
      <c r="H69" s="1">
        <v>20</v>
      </c>
      <c r="I69" s="1" t="s">
        <v>9</v>
      </c>
      <c r="J69" s="7">
        <f t="shared" si="2"/>
        <v>1.8859625000000001E-2</v>
      </c>
      <c r="K69" s="1">
        <v>0.16800000000000001</v>
      </c>
      <c r="L69" s="18"/>
    </row>
    <row r="70" spans="1:12" x14ac:dyDescent="0.3">
      <c r="A70" s="9">
        <v>66</v>
      </c>
      <c r="B70" s="1">
        <v>39</v>
      </c>
      <c r="C70" s="6">
        <f t="shared" ref="C70:C75" si="4">B70/3.14</f>
        <v>12.420382165605096</v>
      </c>
      <c r="D70" s="1" t="s">
        <v>9</v>
      </c>
      <c r="E70" s="7">
        <f t="shared" si="3"/>
        <v>1.210987261146497E-2</v>
      </c>
      <c r="F70" s="6"/>
      <c r="G70" s="6"/>
      <c r="H70" s="1"/>
      <c r="I70" s="1"/>
      <c r="J70" s="7">
        <f t="shared" ref="J70:J75" si="5">3.14*F70^2/4*10^-4</f>
        <v>0</v>
      </c>
      <c r="K70" s="1"/>
      <c r="L70" s="18"/>
    </row>
    <row r="71" spans="1:12" x14ac:dyDescent="0.3">
      <c r="A71" s="9">
        <v>67</v>
      </c>
      <c r="B71" s="1">
        <v>31</v>
      </c>
      <c r="C71" s="6">
        <f t="shared" si="4"/>
        <v>9.872611464968152</v>
      </c>
      <c r="D71" s="1" t="s">
        <v>9</v>
      </c>
      <c r="E71" s="7">
        <f t="shared" si="3"/>
        <v>7.6512738853503183E-3</v>
      </c>
      <c r="F71" s="6"/>
      <c r="G71" s="6"/>
      <c r="H71" s="1"/>
      <c r="I71" s="1"/>
      <c r="J71" s="7">
        <f t="shared" si="5"/>
        <v>0</v>
      </c>
      <c r="K71" s="1"/>
      <c r="L71" s="18"/>
    </row>
    <row r="72" spans="1:12" x14ac:dyDescent="0.3">
      <c r="A72" s="9">
        <v>68</v>
      </c>
      <c r="B72" s="1">
        <v>48</v>
      </c>
      <c r="C72" s="6">
        <f t="shared" si="4"/>
        <v>15.286624203821656</v>
      </c>
      <c r="D72" s="1" t="s">
        <v>9</v>
      </c>
      <c r="E72" s="7">
        <f t="shared" si="3"/>
        <v>1.8343949044585989E-2</v>
      </c>
      <c r="F72" s="6">
        <v>18</v>
      </c>
      <c r="G72" s="6">
        <v>18</v>
      </c>
      <c r="H72" s="1">
        <v>16.5</v>
      </c>
      <c r="I72" s="1" t="s">
        <v>17</v>
      </c>
      <c r="J72" s="7">
        <f t="shared" si="5"/>
        <v>2.5434000000000002E-2</v>
      </c>
      <c r="K72" s="1">
        <v>0.17899999999999999</v>
      </c>
      <c r="L72" s="18"/>
    </row>
    <row r="73" spans="1:12" x14ac:dyDescent="0.3">
      <c r="A73" s="9">
        <v>69</v>
      </c>
      <c r="B73" s="1">
        <v>49</v>
      </c>
      <c r="C73" s="6">
        <f t="shared" si="4"/>
        <v>15.605095541401273</v>
      </c>
      <c r="D73" s="1" t="s">
        <v>9</v>
      </c>
      <c r="E73" s="7">
        <f t="shared" si="3"/>
        <v>1.911624203821656E-2</v>
      </c>
      <c r="F73" s="6">
        <v>19</v>
      </c>
      <c r="G73" s="6">
        <v>21</v>
      </c>
      <c r="H73" s="1">
        <v>18</v>
      </c>
      <c r="I73" s="1" t="s">
        <v>9</v>
      </c>
      <c r="J73" s="7">
        <f t="shared" si="5"/>
        <v>2.8338499999999999E-2</v>
      </c>
      <c r="K73" s="1">
        <v>0.23200000000000001</v>
      </c>
      <c r="L73" s="18"/>
    </row>
    <row r="74" spans="1:12" x14ac:dyDescent="0.3">
      <c r="A74" s="9">
        <v>70</v>
      </c>
      <c r="B74" s="1">
        <v>42</v>
      </c>
      <c r="C74" s="6">
        <f t="shared" si="4"/>
        <v>13.375796178343949</v>
      </c>
      <c r="D74" s="1" t="s">
        <v>9</v>
      </c>
      <c r="E74" s="7">
        <f t="shared" si="3"/>
        <v>1.4044585987261148E-2</v>
      </c>
      <c r="F74" s="6">
        <v>22.5</v>
      </c>
      <c r="G74" s="6">
        <v>24</v>
      </c>
      <c r="H74" s="1">
        <v>20.5</v>
      </c>
      <c r="I74" s="1" t="s">
        <v>9</v>
      </c>
      <c r="J74" s="7">
        <f t="shared" si="5"/>
        <v>3.9740625000000002E-2</v>
      </c>
      <c r="K74" s="1">
        <v>0.39300000000000002</v>
      </c>
      <c r="L74" s="18"/>
    </row>
    <row r="75" spans="1:12" x14ac:dyDescent="0.3">
      <c r="A75" s="9">
        <v>71</v>
      </c>
      <c r="B75" s="1">
        <v>31</v>
      </c>
      <c r="C75" s="6">
        <f t="shared" si="4"/>
        <v>9.872611464968152</v>
      </c>
      <c r="D75" s="1" t="s">
        <v>9</v>
      </c>
      <c r="E75" s="7">
        <f t="shared" si="3"/>
        <v>7.6512738853503183E-3</v>
      </c>
      <c r="F75" s="6"/>
      <c r="G75" s="6"/>
      <c r="H75" s="1"/>
      <c r="I75" s="1"/>
      <c r="J75" s="7">
        <f t="shared" si="5"/>
        <v>0</v>
      </c>
      <c r="K75" s="1"/>
      <c r="L75" s="18"/>
    </row>
    <row r="76" spans="1:12" x14ac:dyDescent="0.3">
      <c r="A76" s="17" t="s">
        <v>27</v>
      </c>
      <c r="B76" s="21"/>
      <c r="C76" s="22">
        <f>B76/3.14+AVERAGE(C5:C75)</f>
        <v>12.67605633802817</v>
      </c>
      <c r="D76" s="17">
        <f>COUNT(B5:B75)</f>
        <v>69</v>
      </c>
      <c r="E76" s="17">
        <f>SUM(E5:E75)</f>
        <v>0.98990445859872644</v>
      </c>
      <c r="F76" s="17">
        <f>AVERAGE($F5:$F75)</f>
        <v>19.397058823529413</v>
      </c>
      <c r="G76" s="17">
        <f>AVERAGE(G5:G75)</f>
        <v>21.588235294117649</v>
      </c>
      <c r="H76" s="17">
        <f>AVERAGE(H5:H75)</f>
        <v>19.588235294117649</v>
      </c>
      <c r="I76" s="17">
        <f>COUNT(F5:F75)</f>
        <v>34</v>
      </c>
      <c r="J76" s="17">
        <f>SUM(J5:J75)</f>
        <v>1.0360233750000003</v>
      </c>
      <c r="K76" s="17">
        <f>SUM(K5:K75)</f>
        <v>9.3730000000000011</v>
      </c>
      <c r="L76" s="17">
        <f>1/0.005*K76</f>
        <v>1874.6000000000001</v>
      </c>
    </row>
    <row r="77" spans="1:12" ht="57.6" customHeight="1" x14ac:dyDescent="0.3">
      <c r="A77" s="15" t="s">
        <v>39</v>
      </c>
      <c r="B77" s="14"/>
      <c r="C77" s="3" t="s">
        <v>33</v>
      </c>
      <c r="D77" s="3" t="s">
        <v>28</v>
      </c>
      <c r="E77" s="3" t="s">
        <v>37</v>
      </c>
      <c r="F77" s="4" t="s">
        <v>34</v>
      </c>
      <c r="G77" s="4" t="s">
        <v>35</v>
      </c>
      <c r="H77" s="4" t="s">
        <v>36</v>
      </c>
      <c r="I77" s="4" t="s">
        <v>29</v>
      </c>
      <c r="J77" s="4" t="s">
        <v>38</v>
      </c>
      <c r="K77" s="4" t="s">
        <v>40</v>
      </c>
      <c r="L77" s="4" t="s">
        <v>42</v>
      </c>
    </row>
    <row r="78" spans="1:12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x14ac:dyDescent="0.3">
      <c r="A79" s="11">
        <f>195-D76</f>
        <v>126</v>
      </c>
      <c r="B79" s="11">
        <f>D76-I76</f>
        <v>35</v>
      </c>
      <c r="C79" s="11">
        <f>195-I76</f>
        <v>161</v>
      </c>
      <c r="E79" s="11">
        <f>A75-D76</f>
        <v>2</v>
      </c>
      <c r="F79" s="11">
        <f>A75/100*E79</f>
        <v>1.42</v>
      </c>
    </row>
    <row r="80" spans="1:12" ht="28.8" x14ac:dyDescent="0.3">
      <c r="A80" s="15" t="s">
        <v>30</v>
      </c>
      <c r="B80" s="15" t="s">
        <v>31</v>
      </c>
      <c r="C80" s="15" t="s">
        <v>32</v>
      </c>
      <c r="E80" s="15" t="s">
        <v>58</v>
      </c>
      <c r="F80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C19F6-82F5-445C-8AE4-674A4DDAB66E}">
  <dimension ref="A1:N65"/>
  <sheetViews>
    <sheetView workbookViewId="0">
      <selection activeCell="M5" sqref="M5:N11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64</v>
      </c>
      <c r="B2" s="1" t="s">
        <v>4</v>
      </c>
      <c r="C2" s="1" t="s">
        <v>65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  <c r="L4" s="18"/>
    </row>
    <row r="5" spans="1:14" x14ac:dyDescent="0.3">
      <c r="A5" s="9">
        <v>1</v>
      </c>
      <c r="B5" s="1">
        <v>77</v>
      </c>
      <c r="C5" s="6">
        <f>B5/3.14</f>
        <v>24.522292993630572</v>
      </c>
      <c r="D5" s="1" t="s">
        <v>9</v>
      </c>
      <c r="E5" s="7">
        <f t="shared" ref="E5:E60" si="0">3.14*C5^2/4*10^-4</f>
        <v>4.7205414012738853E-2</v>
      </c>
      <c r="F5" s="6">
        <v>29.5</v>
      </c>
      <c r="G5" s="6">
        <v>24</v>
      </c>
      <c r="H5" s="1">
        <v>20</v>
      </c>
      <c r="I5" s="1" t="s">
        <v>9</v>
      </c>
      <c r="J5" s="7">
        <f>3.14*F5^2/4*10^-4</f>
        <v>6.8314625000000004E-2</v>
      </c>
      <c r="K5" s="7">
        <v>0.67600000000000005</v>
      </c>
      <c r="L5" s="18"/>
      <c r="M5" t="s">
        <v>9</v>
      </c>
      <c r="N5">
        <f>COUNTIF(I5:I102,"N")</f>
        <v>28</v>
      </c>
    </row>
    <row r="6" spans="1:14" x14ac:dyDescent="0.3">
      <c r="A6" s="9">
        <v>2</v>
      </c>
      <c r="B6" s="1">
        <v>35</v>
      </c>
      <c r="C6" s="6">
        <f t="shared" ref="C6:C60" si="1">B6/3.14</f>
        <v>11.146496815286623</v>
      </c>
      <c r="D6" s="1" t="s">
        <v>17</v>
      </c>
      <c r="E6" s="7">
        <f t="shared" si="0"/>
        <v>9.7531847133757957E-3</v>
      </c>
      <c r="F6" s="6"/>
      <c r="G6" s="6"/>
      <c r="H6" s="1"/>
      <c r="I6" s="1"/>
      <c r="J6" s="7">
        <f t="shared" ref="J6:J60" si="2">3.14*F6^2/4*10^-4</f>
        <v>0</v>
      </c>
      <c r="K6" s="1"/>
      <c r="L6" s="18"/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57</v>
      </c>
      <c r="C7" s="6">
        <f t="shared" si="1"/>
        <v>18.152866242038215</v>
      </c>
      <c r="D7" s="1" t="s">
        <v>17</v>
      </c>
      <c r="E7" s="7">
        <f t="shared" si="0"/>
        <v>2.5867834394904459E-2</v>
      </c>
      <c r="F7" s="6">
        <v>26.5</v>
      </c>
      <c r="G7" s="6">
        <v>25</v>
      </c>
      <c r="H7" s="1">
        <v>23</v>
      </c>
      <c r="I7" s="1" t="s">
        <v>9</v>
      </c>
      <c r="J7" s="7">
        <f t="shared" si="2"/>
        <v>5.5126625000000005E-2</v>
      </c>
      <c r="K7" s="1">
        <v>0.56799999999999995</v>
      </c>
      <c r="L7" s="18"/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49</v>
      </c>
      <c r="C8" s="6">
        <f t="shared" si="1"/>
        <v>15.605095541401273</v>
      </c>
      <c r="D8" s="1" t="s">
        <v>9</v>
      </c>
      <c r="E8" s="7">
        <f t="shared" si="0"/>
        <v>1.911624203821656E-2</v>
      </c>
      <c r="F8" s="6"/>
      <c r="G8" s="6"/>
      <c r="H8" s="1"/>
      <c r="I8" s="1"/>
      <c r="J8" s="7">
        <f t="shared" si="2"/>
        <v>0</v>
      </c>
      <c r="K8" s="1"/>
      <c r="L8" s="18"/>
      <c r="M8" t="s">
        <v>17</v>
      </c>
      <c r="N8">
        <f>COUNTIF(I5:I102,"J")</f>
        <v>6</v>
      </c>
    </row>
    <row r="9" spans="1:14" x14ac:dyDescent="0.3">
      <c r="A9" s="9">
        <v>5</v>
      </c>
      <c r="B9" s="1">
        <v>61</v>
      </c>
      <c r="C9" s="6">
        <f t="shared" si="1"/>
        <v>19.426751592356688</v>
      </c>
      <c r="D9" s="1" t="s">
        <v>9</v>
      </c>
      <c r="E9" s="7">
        <f t="shared" si="0"/>
        <v>2.962579617834395E-2</v>
      </c>
      <c r="F9" s="6">
        <v>21</v>
      </c>
      <c r="G9" s="6">
        <v>24</v>
      </c>
      <c r="H9" s="1">
        <v>22</v>
      </c>
      <c r="I9" s="1" t="s">
        <v>9</v>
      </c>
      <c r="J9" s="7">
        <f t="shared" si="2"/>
        <v>3.4618500000000003E-2</v>
      </c>
      <c r="K9" s="1">
        <v>0.32600000000000001</v>
      </c>
      <c r="L9" s="18"/>
      <c r="M9" t="s">
        <v>18</v>
      </c>
      <c r="N9">
        <f>COUNTIF(I5:I104,"V")</f>
        <v>0</v>
      </c>
    </row>
    <row r="10" spans="1:14" x14ac:dyDescent="0.3">
      <c r="A10" s="9">
        <v>6</v>
      </c>
      <c r="B10" s="1">
        <v>65</v>
      </c>
      <c r="C10" s="6">
        <f t="shared" si="1"/>
        <v>20.700636942675157</v>
      </c>
      <c r="D10" s="1" t="s">
        <v>16</v>
      </c>
      <c r="E10" s="7">
        <f t="shared" si="0"/>
        <v>3.3638535031847133E-2</v>
      </c>
      <c r="F10" s="6">
        <v>23.5</v>
      </c>
      <c r="G10" s="6">
        <v>24</v>
      </c>
      <c r="H10" s="1">
        <v>21.5</v>
      </c>
      <c r="I10" s="1" t="s">
        <v>9</v>
      </c>
      <c r="J10" s="7">
        <f t="shared" si="2"/>
        <v>4.3351625000000005E-2</v>
      </c>
      <c r="K10" s="1">
        <v>0.42899999999999999</v>
      </c>
      <c r="L10" s="18"/>
    </row>
    <row r="11" spans="1:14" x14ac:dyDescent="0.3">
      <c r="A11" s="9">
        <v>7</v>
      </c>
      <c r="B11" s="1">
        <v>58</v>
      </c>
      <c r="C11" s="6">
        <f t="shared" si="1"/>
        <v>18.471337579617835</v>
      </c>
      <c r="D11" s="1" t="s">
        <v>17</v>
      </c>
      <c r="E11" s="7">
        <f t="shared" si="0"/>
        <v>2.6783439490445864E-2</v>
      </c>
      <c r="F11" s="6">
        <v>23.5</v>
      </c>
      <c r="G11" s="6">
        <v>24.5</v>
      </c>
      <c r="H11" s="1">
        <v>21.5</v>
      </c>
      <c r="I11" s="1" t="s">
        <v>9</v>
      </c>
      <c r="J11" s="7">
        <f t="shared" si="2"/>
        <v>4.3351625000000005E-2</v>
      </c>
      <c r="K11" s="1">
        <v>0.44600000000000001</v>
      </c>
      <c r="L11" s="18"/>
      <c r="M11" t="s">
        <v>74</v>
      </c>
      <c r="N11">
        <f>SUM(N5:N9)</f>
        <v>34</v>
      </c>
    </row>
    <row r="12" spans="1:14" x14ac:dyDescent="0.3">
      <c r="A12" s="9">
        <v>8</v>
      </c>
      <c r="B12" s="1">
        <v>44</v>
      </c>
      <c r="C12" s="6">
        <f t="shared" si="1"/>
        <v>14.012738853503183</v>
      </c>
      <c r="D12" s="1" t="s">
        <v>17</v>
      </c>
      <c r="E12" s="7">
        <f t="shared" si="0"/>
        <v>1.5414012738853502E-2</v>
      </c>
      <c r="F12" s="6"/>
      <c r="G12" s="6"/>
      <c r="H12" s="1"/>
      <c r="I12" s="1"/>
      <c r="J12" s="7">
        <f t="shared" si="2"/>
        <v>0</v>
      </c>
      <c r="K12" s="1"/>
      <c r="L12" s="18"/>
    </row>
    <row r="13" spans="1:14" x14ac:dyDescent="0.3">
      <c r="A13" s="9">
        <v>9</v>
      </c>
      <c r="B13" s="1">
        <v>61</v>
      </c>
      <c r="C13" s="6">
        <f t="shared" si="1"/>
        <v>19.426751592356688</v>
      </c>
      <c r="D13" s="1" t="s">
        <v>9</v>
      </c>
      <c r="E13" s="7">
        <f t="shared" si="0"/>
        <v>2.962579617834395E-2</v>
      </c>
      <c r="F13" s="6">
        <v>26.5</v>
      </c>
      <c r="G13" s="6">
        <v>24.5</v>
      </c>
      <c r="H13" s="1">
        <v>22</v>
      </c>
      <c r="I13" s="1" t="s">
        <v>9</v>
      </c>
      <c r="J13" s="7">
        <f t="shared" si="2"/>
        <v>5.5126625000000005E-2</v>
      </c>
      <c r="K13" s="1">
        <v>0.56799999999999995</v>
      </c>
      <c r="L13" s="18"/>
    </row>
    <row r="14" spans="1:14" x14ac:dyDescent="0.3">
      <c r="A14" s="9">
        <v>10</v>
      </c>
      <c r="B14" s="1">
        <v>45</v>
      </c>
      <c r="C14" s="6">
        <f t="shared" si="1"/>
        <v>14.331210191082802</v>
      </c>
      <c r="D14" s="1" t="s">
        <v>9</v>
      </c>
      <c r="E14" s="7">
        <f t="shared" si="0"/>
        <v>1.6122611464968153E-2</v>
      </c>
      <c r="F14" s="6">
        <v>15</v>
      </c>
      <c r="G14" s="6">
        <v>18</v>
      </c>
      <c r="H14" s="1">
        <v>17</v>
      </c>
      <c r="I14" s="1" t="s">
        <v>9</v>
      </c>
      <c r="J14" s="7">
        <f t="shared" si="2"/>
        <v>1.7662500000000001E-2</v>
      </c>
      <c r="K14" s="1">
        <v>0.12</v>
      </c>
      <c r="L14" s="18"/>
    </row>
    <row r="15" spans="1:14" x14ac:dyDescent="0.3">
      <c r="A15" s="9">
        <v>11</v>
      </c>
      <c r="B15" s="1">
        <v>82</v>
      </c>
      <c r="C15" s="6">
        <f t="shared" si="1"/>
        <v>26.114649681528661</v>
      </c>
      <c r="D15" s="1" t="s">
        <v>17</v>
      </c>
      <c r="E15" s="7">
        <f t="shared" si="0"/>
        <v>5.3535031847133763E-2</v>
      </c>
      <c r="F15" s="6"/>
      <c r="G15" s="6"/>
      <c r="H15" s="1"/>
      <c r="I15" s="1"/>
      <c r="J15" s="7">
        <f t="shared" si="2"/>
        <v>0</v>
      </c>
      <c r="K15" s="1"/>
      <c r="L15" s="18"/>
    </row>
    <row r="16" spans="1:14" x14ac:dyDescent="0.3">
      <c r="A16" s="9">
        <v>12</v>
      </c>
      <c r="B16" s="1">
        <v>35</v>
      </c>
      <c r="C16" s="6">
        <f t="shared" si="1"/>
        <v>11.146496815286623</v>
      </c>
      <c r="D16" s="1" t="s">
        <v>9</v>
      </c>
      <c r="E16" s="7">
        <f t="shared" si="0"/>
        <v>9.7531847133757957E-3</v>
      </c>
      <c r="F16" s="6"/>
      <c r="G16" s="6"/>
      <c r="H16" s="1"/>
      <c r="I16" s="1"/>
      <c r="J16" s="7">
        <f t="shared" si="2"/>
        <v>0</v>
      </c>
      <c r="K16" s="1"/>
      <c r="L16" s="18"/>
    </row>
    <row r="17" spans="1:12" x14ac:dyDescent="0.3">
      <c r="A17" s="9">
        <v>13</v>
      </c>
      <c r="B17" s="1">
        <v>22</v>
      </c>
      <c r="C17" s="6">
        <f t="shared" si="1"/>
        <v>7.0063694267515917</v>
      </c>
      <c r="D17" s="6" t="s">
        <v>9</v>
      </c>
      <c r="E17" s="7">
        <f t="shared" si="0"/>
        <v>3.8535031847133755E-3</v>
      </c>
      <c r="F17" s="6"/>
      <c r="G17" s="6"/>
      <c r="H17" s="1"/>
      <c r="I17" s="1"/>
      <c r="J17" s="7">
        <f t="shared" si="2"/>
        <v>0</v>
      </c>
      <c r="K17" s="1"/>
      <c r="L17" s="18"/>
    </row>
    <row r="18" spans="1:12" x14ac:dyDescent="0.3">
      <c r="A18" s="9">
        <v>14</v>
      </c>
      <c r="B18" s="1">
        <v>64</v>
      </c>
      <c r="C18" s="6">
        <f t="shared" si="1"/>
        <v>20.38216560509554</v>
      </c>
      <c r="D18" s="6" t="s">
        <v>16</v>
      </c>
      <c r="E18" s="7">
        <f t="shared" si="0"/>
        <v>3.2611464968152863E-2</v>
      </c>
      <c r="F18" s="6">
        <v>25.5</v>
      </c>
      <c r="G18" s="6">
        <v>25</v>
      </c>
      <c r="H18" s="1">
        <v>22.5</v>
      </c>
      <c r="I18" s="1" t="s">
        <v>9</v>
      </c>
      <c r="J18" s="7">
        <f t="shared" si="2"/>
        <v>5.1044625000000003E-2</v>
      </c>
      <c r="K18" s="1">
        <v>0.52600000000000002</v>
      </c>
      <c r="L18" s="18"/>
    </row>
    <row r="19" spans="1:12" x14ac:dyDescent="0.3">
      <c r="A19" s="9">
        <v>15</v>
      </c>
      <c r="B19" s="1">
        <v>82</v>
      </c>
      <c r="C19" s="6">
        <f t="shared" si="1"/>
        <v>26.114649681528661</v>
      </c>
      <c r="D19" s="6" t="s">
        <v>17</v>
      </c>
      <c r="E19" s="7">
        <f t="shared" si="0"/>
        <v>5.3535031847133763E-2</v>
      </c>
      <c r="F19" s="6">
        <v>33.5</v>
      </c>
      <c r="G19" s="6">
        <v>23.5</v>
      </c>
      <c r="H19" s="1">
        <v>20</v>
      </c>
      <c r="I19" s="1" t="s">
        <v>17</v>
      </c>
      <c r="J19" s="7">
        <f t="shared" si="2"/>
        <v>8.8096625000000012E-2</v>
      </c>
      <c r="K19" s="1">
        <v>0.871</v>
      </c>
      <c r="L19" s="18"/>
    </row>
    <row r="20" spans="1:12" x14ac:dyDescent="0.3">
      <c r="A20" s="9">
        <v>16</v>
      </c>
      <c r="B20" s="1">
        <v>32</v>
      </c>
      <c r="C20" s="6">
        <f t="shared" si="1"/>
        <v>10.19108280254777</v>
      </c>
      <c r="D20" s="6" t="s">
        <v>17</v>
      </c>
      <c r="E20" s="7">
        <f t="shared" si="0"/>
        <v>8.1528662420382158E-3</v>
      </c>
      <c r="F20" s="6"/>
      <c r="G20" s="6"/>
      <c r="H20" s="1"/>
      <c r="I20" s="1"/>
      <c r="J20" s="7">
        <f t="shared" si="2"/>
        <v>0</v>
      </c>
      <c r="K20" s="1"/>
      <c r="L20" s="18"/>
    </row>
    <row r="21" spans="1:12" x14ac:dyDescent="0.3">
      <c r="A21" s="9">
        <v>17</v>
      </c>
      <c r="B21" s="1">
        <v>50</v>
      </c>
      <c r="C21" s="6">
        <f t="shared" si="1"/>
        <v>15.923566878980891</v>
      </c>
      <c r="D21" s="6" t="s">
        <v>9</v>
      </c>
      <c r="E21" s="7">
        <f t="shared" si="0"/>
        <v>1.9904458598726114E-2</v>
      </c>
      <c r="F21" s="6"/>
      <c r="G21" s="6"/>
      <c r="H21" s="1"/>
      <c r="I21" s="1"/>
      <c r="J21" s="7">
        <f t="shared" si="2"/>
        <v>0</v>
      </c>
      <c r="K21" s="1"/>
      <c r="L21" s="18"/>
    </row>
    <row r="22" spans="1:12" x14ac:dyDescent="0.3">
      <c r="A22" s="9">
        <v>18</v>
      </c>
      <c r="B22" s="1"/>
      <c r="C22" s="6">
        <f t="shared" si="1"/>
        <v>0</v>
      </c>
      <c r="D22" s="6"/>
      <c r="E22" s="7">
        <f t="shared" si="0"/>
        <v>0</v>
      </c>
      <c r="F22" s="6">
        <v>18</v>
      </c>
      <c r="G22" s="6">
        <v>23</v>
      </c>
      <c r="H22" s="1">
        <v>22</v>
      </c>
      <c r="I22" s="1" t="s">
        <v>9</v>
      </c>
      <c r="J22" s="7">
        <f t="shared" si="2"/>
        <v>2.5434000000000002E-2</v>
      </c>
      <c r="K22" s="1">
        <v>0.22600000000000001</v>
      </c>
      <c r="L22" s="18"/>
    </row>
    <row r="23" spans="1:12" x14ac:dyDescent="0.3">
      <c r="A23" s="9">
        <v>19</v>
      </c>
      <c r="B23" s="1">
        <v>47</v>
      </c>
      <c r="C23" s="6">
        <f t="shared" si="1"/>
        <v>14.968152866242038</v>
      </c>
      <c r="D23" s="6" t="s">
        <v>17</v>
      </c>
      <c r="E23" s="7">
        <f t="shared" si="0"/>
        <v>1.7587579617834397E-2</v>
      </c>
      <c r="F23" s="6"/>
      <c r="G23" s="6"/>
      <c r="H23" s="1"/>
      <c r="I23" s="1"/>
      <c r="J23" s="7">
        <f t="shared" si="2"/>
        <v>0</v>
      </c>
      <c r="K23" s="1"/>
      <c r="L23" s="18"/>
    </row>
    <row r="24" spans="1:12" x14ac:dyDescent="0.3">
      <c r="A24" s="9">
        <v>20</v>
      </c>
      <c r="B24" s="1"/>
      <c r="C24" s="6">
        <f t="shared" si="1"/>
        <v>0</v>
      </c>
      <c r="D24" s="6"/>
      <c r="E24" s="7">
        <f t="shared" si="0"/>
        <v>0</v>
      </c>
      <c r="F24" s="6">
        <v>16</v>
      </c>
      <c r="G24" s="6">
        <v>18</v>
      </c>
      <c r="H24" s="1">
        <v>17</v>
      </c>
      <c r="I24" s="1" t="s">
        <v>17</v>
      </c>
      <c r="J24" s="7">
        <f t="shared" si="2"/>
        <v>2.0096000000000003E-2</v>
      </c>
      <c r="K24" s="1">
        <v>0.13900000000000001</v>
      </c>
      <c r="L24" s="18"/>
    </row>
    <row r="25" spans="1:12" x14ac:dyDescent="0.3">
      <c r="A25" s="9">
        <v>21</v>
      </c>
      <c r="B25" s="1">
        <v>49</v>
      </c>
      <c r="C25" s="6">
        <f t="shared" si="1"/>
        <v>15.605095541401273</v>
      </c>
      <c r="D25" s="6" t="s">
        <v>9</v>
      </c>
      <c r="E25" s="7">
        <f t="shared" si="0"/>
        <v>1.911624203821656E-2</v>
      </c>
      <c r="F25" s="6">
        <v>16.5</v>
      </c>
      <c r="G25" s="6">
        <v>20</v>
      </c>
      <c r="H25" s="1">
        <v>18</v>
      </c>
      <c r="I25" s="1" t="s">
        <v>17</v>
      </c>
      <c r="J25" s="7">
        <f t="shared" si="2"/>
        <v>2.1371625000000002E-2</v>
      </c>
      <c r="K25" s="1">
        <v>0.17499999999999999</v>
      </c>
      <c r="L25" s="18"/>
    </row>
    <row r="26" spans="1:12" x14ac:dyDescent="0.3">
      <c r="A26" s="9">
        <v>22</v>
      </c>
      <c r="B26" s="1">
        <v>58</v>
      </c>
      <c r="C26" s="6">
        <f t="shared" si="1"/>
        <v>18.471337579617835</v>
      </c>
      <c r="D26" s="6" t="s">
        <v>9</v>
      </c>
      <c r="E26" s="7">
        <f t="shared" si="0"/>
        <v>2.6783439490445864E-2</v>
      </c>
      <c r="F26" s="6">
        <v>25</v>
      </c>
      <c r="G26" s="6">
        <v>22.5</v>
      </c>
      <c r="H26" s="1">
        <v>21</v>
      </c>
      <c r="I26" s="1" t="s">
        <v>9</v>
      </c>
      <c r="J26" s="7">
        <f t="shared" si="2"/>
        <v>4.9062500000000002E-2</v>
      </c>
      <c r="K26" s="1">
        <v>0.44700000000000001</v>
      </c>
      <c r="L26" s="18"/>
    </row>
    <row r="27" spans="1:12" x14ac:dyDescent="0.3">
      <c r="A27" s="9">
        <v>23</v>
      </c>
      <c r="B27" s="1">
        <v>32</v>
      </c>
      <c r="C27" s="6">
        <f t="shared" si="1"/>
        <v>10.19108280254777</v>
      </c>
      <c r="D27" s="6" t="s">
        <v>15</v>
      </c>
      <c r="E27" s="7">
        <f t="shared" si="0"/>
        <v>8.1528662420382158E-3</v>
      </c>
      <c r="F27" s="6"/>
      <c r="G27" s="6"/>
      <c r="H27" s="1"/>
      <c r="I27" s="1"/>
      <c r="J27" s="7">
        <f t="shared" si="2"/>
        <v>0</v>
      </c>
      <c r="K27" s="1"/>
      <c r="L27" s="18"/>
    </row>
    <row r="28" spans="1:12" x14ac:dyDescent="0.3">
      <c r="A28" s="9">
        <v>24</v>
      </c>
      <c r="B28" s="1">
        <v>38</v>
      </c>
      <c r="C28" s="6">
        <f t="shared" si="1"/>
        <v>12.101910828025478</v>
      </c>
      <c r="D28" s="1" t="s">
        <v>17</v>
      </c>
      <c r="E28" s="7">
        <f t="shared" si="0"/>
        <v>1.1496815286624206E-2</v>
      </c>
      <c r="F28" s="6"/>
      <c r="G28" s="6"/>
      <c r="H28" s="1"/>
      <c r="I28" s="1"/>
      <c r="J28" s="7">
        <f t="shared" si="2"/>
        <v>0</v>
      </c>
      <c r="K28" s="1"/>
      <c r="L28" s="18"/>
    </row>
    <row r="29" spans="1:12" x14ac:dyDescent="0.3">
      <c r="A29" s="9">
        <v>25</v>
      </c>
      <c r="B29" s="1">
        <v>65</v>
      </c>
      <c r="C29" s="6">
        <f t="shared" si="1"/>
        <v>20.700636942675157</v>
      </c>
      <c r="D29" s="1" t="s">
        <v>9</v>
      </c>
      <c r="E29" s="7">
        <f t="shared" si="0"/>
        <v>3.3638535031847133E-2</v>
      </c>
      <c r="F29" s="6">
        <v>23.5</v>
      </c>
      <c r="G29" s="6">
        <v>24.5</v>
      </c>
      <c r="H29" s="1">
        <v>22</v>
      </c>
      <c r="I29" s="1" t="s">
        <v>9</v>
      </c>
      <c r="J29" s="7">
        <f t="shared" si="2"/>
        <v>4.3351625000000005E-2</v>
      </c>
      <c r="K29" s="1">
        <v>0.44600000000000001</v>
      </c>
      <c r="L29" s="18"/>
    </row>
    <row r="30" spans="1:12" x14ac:dyDescent="0.3">
      <c r="A30" s="9">
        <v>26</v>
      </c>
      <c r="B30" s="1">
        <v>62</v>
      </c>
      <c r="C30" s="6">
        <f t="shared" si="1"/>
        <v>19.745222929936304</v>
      </c>
      <c r="D30" s="1" t="s">
        <v>9</v>
      </c>
      <c r="E30" s="7">
        <f t="shared" si="0"/>
        <v>3.0605095541401273E-2</v>
      </c>
      <c r="F30" s="6">
        <v>27.5</v>
      </c>
      <c r="G30" s="6">
        <v>25</v>
      </c>
      <c r="H30" s="1">
        <v>19</v>
      </c>
      <c r="I30" s="1" t="s">
        <v>9</v>
      </c>
      <c r="J30" s="7">
        <f t="shared" si="2"/>
        <v>5.9365625000000005E-2</v>
      </c>
      <c r="K30" s="1">
        <v>0.61099999999999999</v>
      </c>
      <c r="L30" s="18"/>
    </row>
    <row r="31" spans="1:12" x14ac:dyDescent="0.3">
      <c r="A31" s="9">
        <v>27</v>
      </c>
      <c r="B31" s="1">
        <v>41</v>
      </c>
      <c r="C31" s="6">
        <f t="shared" si="1"/>
        <v>13.057324840764331</v>
      </c>
      <c r="D31" s="1" t="s">
        <v>9</v>
      </c>
      <c r="E31" s="7">
        <f t="shared" si="0"/>
        <v>1.3383757961783441E-2</v>
      </c>
      <c r="F31" s="6"/>
      <c r="G31" s="6"/>
      <c r="H31" s="1"/>
      <c r="I31" s="1"/>
      <c r="J31" s="7">
        <f t="shared" si="2"/>
        <v>0</v>
      </c>
      <c r="K31" s="1"/>
      <c r="L31" s="18"/>
    </row>
    <row r="32" spans="1:12" x14ac:dyDescent="0.3">
      <c r="A32" s="9">
        <v>28</v>
      </c>
      <c r="B32" s="1">
        <v>41</v>
      </c>
      <c r="C32" s="6">
        <f t="shared" si="1"/>
        <v>13.057324840764331</v>
      </c>
      <c r="D32" s="1" t="s">
        <v>16</v>
      </c>
      <c r="E32" s="7">
        <f t="shared" si="0"/>
        <v>1.3383757961783441E-2</v>
      </c>
      <c r="F32" s="6">
        <v>15</v>
      </c>
      <c r="G32" s="6">
        <v>19</v>
      </c>
      <c r="H32" s="1">
        <v>18</v>
      </c>
      <c r="I32" s="1" t="s">
        <v>9</v>
      </c>
      <c r="J32" s="7">
        <f t="shared" si="2"/>
        <v>1.7662500000000001E-2</v>
      </c>
      <c r="K32" s="1">
        <v>0.126</v>
      </c>
      <c r="L32" s="18"/>
    </row>
    <row r="33" spans="1:12" x14ac:dyDescent="0.3">
      <c r="A33" s="9">
        <v>29</v>
      </c>
      <c r="B33" s="1">
        <v>54</v>
      </c>
      <c r="C33" s="6">
        <f t="shared" si="1"/>
        <v>17.197452229299362</v>
      </c>
      <c r="D33" s="1" t="s">
        <v>9</v>
      </c>
      <c r="E33" s="7">
        <f t="shared" si="0"/>
        <v>2.3216560509554139E-2</v>
      </c>
      <c r="F33" s="6">
        <v>21.5</v>
      </c>
      <c r="G33" s="6">
        <v>24.5</v>
      </c>
      <c r="H33" s="1">
        <v>22</v>
      </c>
      <c r="I33" s="1" t="s">
        <v>9</v>
      </c>
      <c r="J33" s="7">
        <f t="shared" si="2"/>
        <v>3.6286625000000003E-2</v>
      </c>
      <c r="K33" s="1">
        <v>0.373</v>
      </c>
      <c r="L33" s="18"/>
    </row>
    <row r="34" spans="1:12" x14ac:dyDescent="0.3">
      <c r="A34" s="9">
        <v>30</v>
      </c>
      <c r="B34" s="1">
        <v>41</v>
      </c>
      <c r="C34" s="6">
        <f t="shared" si="1"/>
        <v>13.057324840764331</v>
      </c>
      <c r="D34" s="1" t="s">
        <v>16</v>
      </c>
      <c r="E34" s="7">
        <f t="shared" si="0"/>
        <v>1.3383757961783441E-2</v>
      </c>
      <c r="F34" s="6"/>
      <c r="G34" s="6"/>
      <c r="H34" s="1"/>
      <c r="I34" s="1"/>
      <c r="J34" s="7">
        <f t="shared" si="2"/>
        <v>0</v>
      </c>
      <c r="K34" s="1"/>
      <c r="L34" s="18"/>
    </row>
    <row r="35" spans="1:12" x14ac:dyDescent="0.3">
      <c r="A35" s="9">
        <v>31</v>
      </c>
      <c r="B35" s="1">
        <v>64</v>
      </c>
      <c r="C35" s="6">
        <f t="shared" si="1"/>
        <v>20.38216560509554</v>
      </c>
      <c r="D35" s="1" t="s">
        <v>9</v>
      </c>
      <c r="E35" s="7">
        <f t="shared" si="0"/>
        <v>3.2611464968152863E-2</v>
      </c>
      <c r="F35" s="6">
        <v>24.5</v>
      </c>
      <c r="G35" s="6">
        <v>25</v>
      </c>
      <c r="H35" s="1">
        <v>24</v>
      </c>
      <c r="I35" s="1" t="s">
        <v>9</v>
      </c>
      <c r="J35" s="7">
        <f t="shared" si="2"/>
        <v>4.7119625000000005E-2</v>
      </c>
      <c r="K35" s="1">
        <v>0.48499999999999999</v>
      </c>
      <c r="L35" s="18"/>
    </row>
    <row r="36" spans="1:12" x14ac:dyDescent="0.3">
      <c r="A36" s="9">
        <v>32</v>
      </c>
      <c r="B36" s="1">
        <v>47</v>
      </c>
      <c r="C36" s="6">
        <f t="shared" si="1"/>
        <v>14.968152866242038</v>
      </c>
      <c r="D36" s="1" t="s">
        <v>9</v>
      </c>
      <c r="E36" s="7">
        <f t="shared" si="0"/>
        <v>1.7587579617834397E-2</v>
      </c>
      <c r="F36" s="6">
        <v>19</v>
      </c>
      <c r="G36" s="6">
        <v>23</v>
      </c>
      <c r="H36" s="1">
        <v>22</v>
      </c>
      <c r="I36" s="1" t="s">
        <v>9</v>
      </c>
      <c r="J36" s="7">
        <f t="shared" si="2"/>
        <v>2.8338499999999999E-2</v>
      </c>
      <c r="K36" s="1">
        <v>0.254</v>
      </c>
      <c r="L36" s="18"/>
    </row>
    <row r="37" spans="1:12" x14ac:dyDescent="0.3">
      <c r="A37" s="9">
        <v>33</v>
      </c>
      <c r="B37" s="1">
        <v>45</v>
      </c>
      <c r="C37" s="6">
        <f t="shared" si="1"/>
        <v>14.331210191082802</v>
      </c>
      <c r="D37" s="1" t="s">
        <v>17</v>
      </c>
      <c r="E37" s="7">
        <f t="shared" si="0"/>
        <v>1.6122611464968153E-2</v>
      </c>
      <c r="F37" s="6">
        <v>15.5</v>
      </c>
      <c r="G37" s="6">
        <v>15</v>
      </c>
      <c r="H37" s="1">
        <v>10</v>
      </c>
      <c r="I37" s="1" t="s">
        <v>9</v>
      </c>
      <c r="J37" s="7">
        <f t="shared" si="2"/>
        <v>1.8859625000000001E-2</v>
      </c>
      <c r="K37" s="1">
        <v>0.11600000000000001</v>
      </c>
      <c r="L37" s="18"/>
    </row>
    <row r="38" spans="1:12" x14ac:dyDescent="0.3">
      <c r="A38" s="9">
        <v>34</v>
      </c>
      <c r="B38" s="1">
        <v>51</v>
      </c>
      <c r="C38" s="6">
        <f t="shared" si="1"/>
        <v>16.242038216560509</v>
      </c>
      <c r="D38" s="1" t="s">
        <v>16</v>
      </c>
      <c r="E38" s="7">
        <f t="shared" si="0"/>
        <v>2.0708598726114649E-2</v>
      </c>
      <c r="F38" s="6">
        <v>19.5</v>
      </c>
      <c r="G38" s="6">
        <v>22.5</v>
      </c>
      <c r="H38" s="1">
        <v>20</v>
      </c>
      <c r="I38" s="1" t="s">
        <v>9</v>
      </c>
      <c r="J38" s="7">
        <f t="shared" si="2"/>
        <v>2.9849625000000005E-2</v>
      </c>
      <c r="K38" s="1">
        <v>0.28299999999999997</v>
      </c>
      <c r="L38" s="18"/>
    </row>
    <row r="39" spans="1:12" x14ac:dyDescent="0.3">
      <c r="A39" s="9">
        <v>35</v>
      </c>
      <c r="B39" s="1">
        <v>41</v>
      </c>
      <c r="C39" s="6">
        <f t="shared" si="1"/>
        <v>13.057324840764331</v>
      </c>
      <c r="D39" s="1" t="s">
        <v>17</v>
      </c>
      <c r="E39" s="7">
        <f t="shared" si="0"/>
        <v>1.3383757961783441E-2</v>
      </c>
      <c r="F39" s="6"/>
      <c r="G39" s="6"/>
      <c r="H39" s="1"/>
      <c r="I39" s="1"/>
      <c r="J39" s="7">
        <f t="shared" si="2"/>
        <v>0</v>
      </c>
      <c r="K39" s="1"/>
      <c r="L39" s="18"/>
    </row>
    <row r="40" spans="1:12" x14ac:dyDescent="0.3">
      <c r="A40" s="9">
        <v>36</v>
      </c>
      <c r="B40" s="1">
        <v>65</v>
      </c>
      <c r="C40" s="6">
        <f t="shared" si="1"/>
        <v>20.700636942675157</v>
      </c>
      <c r="D40" s="1" t="s">
        <v>9</v>
      </c>
      <c r="E40" s="7">
        <f t="shared" si="0"/>
        <v>3.3638535031847133E-2</v>
      </c>
      <c r="F40" s="6">
        <v>25.5</v>
      </c>
      <c r="G40" s="6">
        <v>25</v>
      </c>
      <c r="H40" s="1">
        <v>23.5</v>
      </c>
      <c r="I40" s="1" t="s">
        <v>9</v>
      </c>
      <c r="J40" s="7">
        <f t="shared" si="2"/>
        <v>5.1044625000000003E-2</v>
      </c>
      <c r="K40" s="1">
        <v>0.52600000000000002</v>
      </c>
      <c r="L40" s="18"/>
    </row>
    <row r="41" spans="1:12" x14ac:dyDescent="0.3">
      <c r="A41" s="9">
        <v>37</v>
      </c>
      <c r="B41" s="1">
        <v>28</v>
      </c>
      <c r="C41" s="6">
        <f t="shared" si="1"/>
        <v>8.9171974522292992</v>
      </c>
      <c r="D41" s="1" t="s">
        <v>16</v>
      </c>
      <c r="E41" s="7">
        <f t="shared" si="0"/>
        <v>6.2420382165605092E-3</v>
      </c>
      <c r="F41" s="6"/>
      <c r="G41" s="6"/>
      <c r="H41" s="1"/>
      <c r="I41" s="1"/>
      <c r="J41" s="7">
        <f t="shared" si="2"/>
        <v>0</v>
      </c>
      <c r="K41" s="1"/>
      <c r="L41" s="18"/>
    </row>
    <row r="42" spans="1:12" x14ac:dyDescent="0.3">
      <c r="A42" s="9">
        <v>38</v>
      </c>
      <c r="B42" s="1">
        <v>30</v>
      </c>
      <c r="C42" s="6">
        <f t="shared" si="1"/>
        <v>9.5541401273885338</v>
      </c>
      <c r="D42" s="1" t="s">
        <v>17</v>
      </c>
      <c r="E42" s="7">
        <f t="shared" si="0"/>
        <v>7.1656050955414006E-3</v>
      </c>
      <c r="F42" s="6"/>
      <c r="G42" s="6"/>
      <c r="H42" s="1"/>
      <c r="I42" s="1"/>
      <c r="J42" s="7">
        <f t="shared" si="2"/>
        <v>0</v>
      </c>
      <c r="K42" s="1"/>
      <c r="L42" s="18"/>
    </row>
    <row r="43" spans="1:12" x14ac:dyDescent="0.3">
      <c r="A43" s="9">
        <v>39</v>
      </c>
      <c r="B43" s="1">
        <v>27</v>
      </c>
      <c r="C43" s="6">
        <f t="shared" si="1"/>
        <v>8.598726114649681</v>
      </c>
      <c r="D43" s="1" t="s">
        <v>17</v>
      </c>
      <c r="E43" s="7">
        <f t="shared" si="0"/>
        <v>5.8041401273885348E-3</v>
      </c>
      <c r="F43" s="6"/>
      <c r="G43" s="6"/>
      <c r="H43" s="1"/>
      <c r="I43" s="1"/>
      <c r="J43" s="7">
        <f t="shared" si="2"/>
        <v>0</v>
      </c>
      <c r="K43" s="1"/>
      <c r="L43" s="18"/>
    </row>
    <row r="44" spans="1:12" x14ac:dyDescent="0.3">
      <c r="A44" s="9">
        <v>40</v>
      </c>
      <c r="B44" s="1">
        <v>61</v>
      </c>
      <c r="C44" s="6">
        <f t="shared" si="1"/>
        <v>19.426751592356688</v>
      </c>
      <c r="D44" s="1" t="s">
        <v>9</v>
      </c>
      <c r="E44" s="7">
        <f t="shared" si="0"/>
        <v>2.962579617834395E-2</v>
      </c>
      <c r="F44" s="6">
        <v>21</v>
      </c>
      <c r="G44" s="6">
        <v>24.5</v>
      </c>
      <c r="H44" s="1">
        <v>23.5</v>
      </c>
      <c r="I44" s="1" t="s">
        <v>9</v>
      </c>
      <c r="J44" s="7">
        <f t="shared" si="2"/>
        <v>3.4618500000000003E-2</v>
      </c>
      <c r="K44" s="1">
        <v>0.33900000000000002</v>
      </c>
      <c r="L44" s="18"/>
    </row>
    <row r="45" spans="1:12" x14ac:dyDescent="0.3">
      <c r="A45" s="9">
        <v>41</v>
      </c>
      <c r="B45" s="1">
        <v>52</v>
      </c>
      <c r="C45" s="6">
        <f t="shared" si="1"/>
        <v>16.560509554140125</v>
      </c>
      <c r="D45" s="1" t="s">
        <v>17</v>
      </c>
      <c r="E45" s="7">
        <f t="shared" si="0"/>
        <v>2.1528662420382164E-2</v>
      </c>
      <c r="F45" s="6">
        <v>16</v>
      </c>
      <c r="G45" s="6">
        <v>20</v>
      </c>
      <c r="H45" s="1">
        <v>19.5</v>
      </c>
      <c r="I45" s="1" t="s">
        <v>17</v>
      </c>
      <c r="J45" s="7">
        <f t="shared" si="2"/>
        <v>2.0096000000000003E-2</v>
      </c>
      <c r="K45" s="1">
        <v>0.153</v>
      </c>
      <c r="L45" s="18"/>
    </row>
    <row r="46" spans="1:12" x14ac:dyDescent="0.3">
      <c r="A46" s="9">
        <v>42</v>
      </c>
      <c r="B46" s="1">
        <v>62</v>
      </c>
      <c r="C46" s="6">
        <f t="shared" si="1"/>
        <v>19.745222929936304</v>
      </c>
      <c r="D46" s="1" t="s">
        <v>9</v>
      </c>
      <c r="E46" s="7">
        <f t="shared" si="0"/>
        <v>3.0605095541401273E-2</v>
      </c>
      <c r="F46" s="6">
        <v>26.5</v>
      </c>
      <c r="G46" s="6">
        <v>25.5</v>
      </c>
      <c r="H46" s="1">
        <v>20.5</v>
      </c>
      <c r="I46" s="1" t="s">
        <v>9</v>
      </c>
      <c r="J46" s="7">
        <f t="shared" si="2"/>
        <v>5.5126625000000005E-2</v>
      </c>
      <c r="K46" s="1">
        <v>0.59</v>
      </c>
      <c r="L46" s="18"/>
    </row>
    <row r="47" spans="1:12" x14ac:dyDescent="0.3">
      <c r="A47" s="9">
        <v>43</v>
      </c>
      <c r="B47" s="1">
        <v>54</v>
      </c>
      <c r="C47" s="6">
        <f t="shared" si="1"/>
        <v>17.197452229299362</v>
      </c>
      <c r="D47" s="1" t="s">
        <v>9</v>
      </c>
      <c r="E47" s="7">
        <f t="shared" si="0"/>
        <v>2.3216560509554139E-2</v>
      </c>
      <c r="F47" s="6">
        <v>19.5</v>
      </c>
      <c r="G47" s="6">
        <v>25</v>
      </c>
      <c r="H47" s="1">
        <v>24</v>
      </c>
      <c r="I47" s="1" t="s">
        <v>9</v>
      </c>
      <c r="J47" s="7">
        <f t="shared" si="2"/>
        <v>2.9849625000000005E-2</v>
      </c>
      <c r="K47" s="1">
        <v>0.30599999999999999</v>
      </c>
      <c r="L47" s="18"/>
    </row>
    <row r="48" spans="1:12" x14ac:dyDescent="0.3">
      <c r="A48" s="9">
        <v>44</v>
      </c>
      <c r="B48" s="1">
        <v>32</v>
      </c>
      <c r="C48" s="6">
        <f t="shared" si="1"/>
        <v>10.19108280254777</v>
      </c>
      <c r="D48" s="1" t="s">
        <v>9</v>
      </c>
      <c r="E48" s="7">
        <f t="shared" si="0"/>
        <v>8.1528662420382158E-3</v>
      </c>
      <c r="F48" s="6"/>
      <c r="G48" s="6"/>
      <c r="H48" s="1"/>
      <c r="I48" s="1"/>
      <c r="J48" s="7">
        <f t="shared" si="2"/>
        <v>0</v>
      </c>
      <c r="K48" s="1"/>
      <c r="L48" s="18"/>
    </row>
    <row r="49" spans="1:12" x14ac:dyDescent="0.3">
      <c r="A49" s="9">
        <v>45</v>
      </c>
      <c r="B49" s="1">
        <v>59</v>
      </c>
      <c r="C49" s="6">
        <f t="shared" si="1"/>
        <v>18.789808917197451</v>
      </c>
      <c r="D49" s="1" t="s">
        <v>9</v>
      </c>
      <c r="E49" s="7">
        <f t="shared" si="0"/>
        <v>2.7714968152866244E-2</v>
      </c>
      <c r="F49" s="6">
        <v>22</v>
      </c>
      <c r="G49" s="6">
        <v>24</v>
      </c>
      <c r="H49" s="1">
        <v>22</v>
      </c>
      <c r="I49" s="1" t="s">
        <v>17</v>
      </c>
      <c r="J49" s="7">
        <f t="shared" si="2"/>
        <v>3.7994E-2</v>
      </c>
      <c r="K49" s="1">
        <v>0.35899999999999999</v>
      </c>
      <c r="L49" s="18"/>
    </row>
    <row r="50" spans="1:12" x14ac:dyDescent="0.3">
      <c r="A50" s="9">
        <v>46</v>
      </c>
      <c r="B50" s="1">
        <v>58</v>
      </c>
      <c r="C50" s="6">
        <f t="shared" si="1"/>
        <v>18.471337579617835</v>
      </c>
      <c r="D50" s="1" t="s">
        <v>9</v>
      </c>
      <c r="E50" s="7">
        <f t="shared" si="0"/>
        <v>2.6783439490445864E-2</v>
      </c>
      <c r="F50" s="6">
        <v>25.5</v>
      </c>
      <c r="G50" s="6">
        <v>25.5</v>
      </c>
      <c r="H50" s="1">
        <v>22</v>
      </c>
      <c r="I50" s="1" t="s">
        <v>9</v>
      </c>
      <c r="J50" s="7">
        <f t="shared" si="2"/>
        <v>5.1044625000000003E-2</v>
      </c>
      <c r="K50" s="1">
        <v>0.54600000000000004</v>
      </c>
      <c r="L50" s="18"/>
    </row>
    <row r="51" spans="1:12" x14ac:dyDescent="0.3">
      <c r="A51" s="9">
        <v>47</v>
      </c>
      <c r="B51" s="1">
        <v>46</v>
      </c>
      <c r="C51" s="6">
        <f t="shared" si="1"/>
        <v>14.64968152866242</v>
      </c>
      <c r="D51" s="1" t="s">
        <v>9</v>
      </c>
      <c r="E51" s="7">
        <f t="shared" si="0"/>
        <v>1.6847133757961784E-2</v>
      </c>
      <c r="F51" s="6">
        <v>16</v>
      </c>
      <c r="G51" s="6">
        <v>18</v>
      </c>
      <c r="H51" s="1">
        <v>17</v>
      </c>
      <c r="I51" s="1" t="s">
        <v>9</v>
      </c>
      <c r="J51" s="7">
        <f t="shared" si="2"/>
        <v>2.0096000000000003E-2</v>
      </c>
      <c r="K51" s="1">
        <v>0.13900000000000001</v>
      </c>
      <c r="L51" s="18"/>
    </row>
    <row r="52" spans="1:12" x14ac:dyDescent="0.3">
      <c r="A52" s="9">
        <v>48</v>
      </c>
      <c r="B52" s="1">
        <v>40</v>
      </c>
      <c r="C52" s="6">
        <f t="shared" si="1"/>
        <v>12.738853503184712</v>
      </c>
      <c r="D52" s="1" t="s">
        <v>16</v>
      </c>
      <c r="E52" s="7">
        <f t="shared" si="0"/>
        <v>1.2738853503184712E-2</v>
      </c>
      <c r="F52" s="6"/>
      <c r="G52" s="6"/>
      <c r="H52" s="1"/>
      <c r="I52" s="1"/>
      <c r="J52" s="7">
        <f t="shared" si="2"/>
        <v>0</v>
      </c>
      <c r="K52" s="1"/>
      <c r="L52" s="18"/>
    </row>
    <row r="53" spans="1:12" x14ac:dyDescent="0.3">
      <c r="A53" s="9">
        <v>49</v>
      </c>
      <c r="B53" s="1">
        <v>32</v>
      </c>
      <c r="C53" s="6">
        <f t="shared" si="1"/>
        <v>10.19108280254777</v>
      </c>
      <c r="D53" s="1" t="s">
        <v>17</v>
      </c>
      <c r="E53" s="7">
        <f t="shared" si="0"/>
        <v>8.1528662420382158E-3</v>
      </c>
      <c r="F53" s="6"/>
      <c r="G53" s="6"/>
      <c r="H53" s="1"/>
      <c r="I53" s="1"/>
      <c r="J53" s="7">
        <f t="shared" si="2"/>
        <v>0</v>
      </c>
      <c r="K53" s="1"/>
      <c r="L53" s="18"/>
    </row>
    <row r="54" spans="1:12" x14ac:dyDescent="0.3">
      <c r="A54" s="9">
        <v>50</v>
      </c>
      <c r="B54" s="1">
        <v>69</v>
      </c>
      <c r="C54" s="6">
        <f t="shared" si="1"/>
        <v>21.97452229299363</v>
      </c>
      <c r="D54" s="1" t="s">
        <v>9</v>
      </c>
      <c r="E54" s="7">
        <f t="shared" si="0"/>
        <v>3.7906050955414015E-2</v>
      </c>
      <c r="F54" s="6">
        <v>28.5</v>
      </c>
      <c r="G54" s="6">
        <v>25</v>
      </c>
      <c r="H54" s="1">
        <v>22</v>
      </c>
      <c r="I54" s="1" t="s">
        <v>9</v>
      </c>
      <c r="J54" s="7">
        <f t="shared" si="2"/>
        <v>6.3761625000000002E-2</v>
      </c>
      <c r="K54" s="1">
        <v>0.65700000000000003</v>
      </c>
      <c r="L54" s="18"/>
    </row>
    <row r="55" spans="1:12" x14ac:dyDescent="0.3">
      <c r="A55" s="9">
        <v>51</v>
      </c>
      <c r="B55" s="1">
        <v>26</v>
      </c>
      <c r="C55" s="6">
        <f t="shared" si="1"/>
        <v>8.2802547770700627</v>
      </c>
      <c r="D55" s="1" t="s">
        <v>9</v>
      </c>
      <c r="E55" s="7">
        <f t="shared" si="0"/>
        <v>5.3821656050955409E-3</v>
      </c>
      <c r="F55" s="6"/>
      <c r="G55" s="6"/>
      <c r="H55" s="1"/>
      <c r="I55" s="1"/>
      <c r="J55" s="7">
        <f t="shared" si="2"/>
        <v>0</v>
      </c>
      <c r="K55" s="1"/>
      <c r="L55" s="18"/>
    </row>
    <row r="56" spans="1:12" x14ac:dyDescent="0.3">
      <c r="A56" s="9">
        <v>52</v>
      </c>
      <c r="B56" s="1">
        <v>55</v>
      </c>
      <c r="C56" s="6">
        <f t="shared" si="1"/>
        <v>17.515923566878982</v>
      </c>
      <c r="D56" s="1" t="s">
        <v>17</v>
      </c>
      <c r="E56" s="7">
        <f t="shared" si="0"/>
        <v>2.4084394904458607E-2</v>
      </c>
      <c r="F56" s="6">
        <v>22.5</v>
      </c>
      <c r="G56" s="6">
        <v>25</v>
      </c>
      <c r="H56" s="1">
        <v>23</v>
      </c>
      <c r="I56" s="1" t="s">
        <v>17</v>
      </c>
      <c r="J56" s="7">
        <f t="shared" si="2"/>
        <v>3.9740625000000002E-2</v>
      </c>
      <c r="K56" s="1">
        <v>0.40899999999999997</v>
      </c>
      <c r="L56" s="18"/>
    </row>
    <row r="57" spans="1:12" x14ac:dyDescent="0.3">
      <c r="A57" s="9">
        <v>53</v>
      </c>
      <c r="B57" s="1">
        <v>75</v>
      </c>
      <c r="C57" s="6">
        <f t="shared" si="1"/>
        <v>23.885350318471335</v>
      </c>
      <c r="D57" s="1" t="s">
        <v>9</v>
      </c>
      <c r="E57" s="7">
        <f t="shared" si="0"/>
        <v>4.4785031847133748E-2</v>
      </c>
      <c r="F57" s="6">
        <v>28</v>
      </c>
      <c r="G57" s="6">
        <v>25</v>
      </c>
      <c r="H57" s="1">
        <v>20</v>
      </c>
      <c r="I57" s="1" t="s">
        <v>9</v>
      </c>
      <c r="J57" s="7">
        <f t="shared" si="2"/>
        <v>6.1544000000000008E-2</v>
      </c>
      <c r="K57" s="1">
        <v>0.61099999999999999</v>
      </c>
      <c r="L57" s="18"/>
    </row>
    <row r="58" spans="1:12" x14ac:dyDescent="0.3">
      <c r="A58" s="9">
        <v>54</v>
      </c>
      <c r="B58" s="1">
        <v>72</v>
      </c>
      <c r="C58" s="6">
        <f t="shared" si="1"/>
        <v>22.929936305732483</v>
      </c>
      <c r="D58" s="1" t="s">
        <v>18</v>
      </c>
      <c r="E58" s="7">
        <f t="shared" si="0"/>
        <v>4.1273885350318472E-2</v>
      </c>
      <c r="F58" s="6">
        <v>28</v>
      </c>
      <c r="G58" s="6">
        <v>25.5</v>
      </c>
      <c r="H58" s="1">
        <v>23</v>
      </c>
      <c r="I58" s="1" t="s">
        <v>9</v>
      </c>
      <c r="J58" s="7">
        <f t="shared" si="2"/>
        <v>6.1544000000000008E-2</v>
      </c>
      <c r="K58" s="1">
        <v>0.63500000000000001</v>
      </c>
      <c r="L58" s="18"/>
    </row>
    <row r="59" spans="1:12" x14ac:dyDescent="0.3">
      <c r="A59" s="9">
        <v>55</v>
      </c>
      <c r="B59" s="1">
        <v>40</v>
      </c>
      <c r="C59" s="6">
        <f t="shared" si="1"/>
        <v>12.738853503184712</v>
      </c>
      <c r="D59" s="1" t="s">
        <v>16</v>
      </c>
      <c r="E59" s="7">
        <f t="shared" si="0"/>
        <v>1.2738853503184712E-2</v>
      </c>
      <c r="F59" s="6"/>
      <c r="G59" s="6"/>
      <c r="H59" s="1"/>
      <c r="I59" s="1"/>
      <c r="J59" s="7">
        <f t="shared" si="2"/>
        <v>0</v>
      </c>
      <c r="K59" s="1"/>
      <c r="L59" s="18"/>
    </row>
    <row r="60" spans="1:12" x14ac:dyDescent="0.3">
      <c r="A60" s="9">
        <v>56</v>
      </c>
      <c r="B60" s="1">
        <v>45</v>
      </c>
      <c r="C60" s="6">
        <f t="shared" si="1"/>
        <v>14.331210191082802</v>
      </c>
      <c r="D60" s="1" t="s">
        <v>9</v>
      </c>
      <c r="E60" s="7">
        <f t="shared" si="0"/>
        <v>1.6122611464968153E-2</v>
      </c>
      <c r="F60" s="6">
        <v>22.5</v>
      </c>
      <c r="G60" s="6">
        <v>25</v>
      </c>
      <c r="H60" s="1">
        <v>23</v>
      </c>
      <c r="I60" s="1" t="s">
        <v>9</v>
      </c>
      <c r="J60" s="7">
        <f t="shared" si="2"/>
        <v>3.9740625000000002E-2</v>
      </c>
      <c r="K60" s="1">
        <v>0.40899999999999997</v>
      </c>
      <c r="L60" s="18"/>
    </row>
    <row r="61" spans="1:12" x14ac:dyDescent="0.3">
      <c r="A61" s="17" t="s">
        <v>27</v>
      </c>
      <c r="B61" s="21"/>
      <c r="C61" s="22">
        <f>B61/3.14+AVERAGE(C5:C60)</f>
        <v>15.485668789808916</v>
      </c>
      <c r="D61" s="17">
        <f>COUNT(B5:B60)</f>
        <v>54</v>
      </c>
      <c r="E61" s="17">
        <f>SUM(E5:E60)</f>
        <v>1.1861703821656053</v>
      </c>
      <c r="F61" s="17">
        <f>AVERAGE($F5:$F60)</f>
        <v>22.573529411764707</v>
      </c>
      <c r="G61" s="17">
        <f>AVERAGE(G5:G60)</f>
        <v>23.161764705882351</v>
      </c>
      <c r="H61" s="17">
        <f>AVERAGE(H5:H60)</f>
        <v>20.808823529411764</v>
      </c>
      <c r="I61" s="17">
        <f>COUNT(F5:F60)</f>
        <v>34</v>
      </c>
      <c r="J61" s="17">
        <f>SUM(J5:J60)</f>
        <v>1.4196921250000003</v>
      </c>
      <c r="K61" s="17">
        <f>SUM(K5:K60)</f>
        <v>13.89</v>
      </c>
      <c r="L61" s="17">
        <f>1/0.005*K61</f>
        <v>2778</v>
      </c>
    </row>
    <row r="62" spans="1:12" ht="57.6" customHeight="1" x14ac:dyDescent="0.3">
      <c r="A62" s="15" t="s">
        <v>39</v>
      </c>
      <c r="B62" s="14"/>
      <c r="C62" s="3" t="s">
        <v>33</v>
      </c>
      <c r="D62" s="3" t="s">
        <v>28</v>
      </c>
      <c r="E62" s="3" t="s">
        <v>37</v>
      </c>
      <c r="F62" s="4" t="s">
        <v>34</v>
      </c>
      <c r="G62" s="4" t="s">
        <v>35</v>
      </c>
      <c r="H62" s="4" t="s">
        <v>36</v>
      </c>
      <c r="I62" s="4" t="s">
        <v>29</v>
      </c>
      <c r="J62" s="4" t="s">
        <v>38</v>
      </c>
      <c r="K62" s="4" t="s">
        <v>40</v>
      </c>
      <c r="L62" s="4" t="s">
        <v>42</v>
      </c>
    </row>
    <row r="63" spans="1:12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x14ac:dyDescent="0.3">
      <c r="A64" s="11">
        <f>195-D61</f>
        <v>141</v>
      </c>
      <c r="B64" s="11">
        <f>D61-I61</f>
        <v>20</v>
      </c>
      <c r="C64" s="11">
        <f>195-I61</f>
        <v>161</v>
      </c>
      <c r="E64" s="11">
        <f>A60-D61</f>
        <v>2</v>
      </c>
      <c r="F64" s="11">
        <f>A60/100*E64</f>
        <v>1.1200000000000001</v>
      </c>
    </row>
    <row r="65" spans="1:6" ht="28.8" x14ac:dyDescent="0.3">
      <c r="A65" s="15" t="s">
        <v>30</v>
      </c>
      <c r="B65" s="15" t="s">
        <v>31</v>
      </c>
      <c r="C65" s="15" t="s">
        <v>32</v>
      </c>
      <c r="E65" s="15" t="s">
        <v>58</v>
      </c>
      <c r="F65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9784D-0DD6-472F-9E36-D484917063EA}">
  <dimension ref="A1:N59"/>
  <sheetViews>
    <sheetView topLeftCell="A37" workbookViewId="0">
      <selection activeCell="N20" sqref="N20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70</v>
      </c>
      <c r="B2" s="1" t="s">
        <v>4</v>
      </c>
      <c r="C2" s="1" t="s">
        <v>71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  <c r="L4" s="18"/>
    </row>
    <row r="5" spans="1:14" x14ac:dyDescent="0.3">
      <c r="A5" s="9">
        <v>1</v>
      </c>
      <c r="B5" s="1">
        <v>51</v>
      </c>
      <c r="C5" s="6">
        <f>B5/3.14</f>
        <v>16.242038216560509</v>
      </c>
      <c r="D5" s="1" t="s">
        <v>9</v>
      </c>
      <c r="E5" s="7">
        <f t="shared" ref="E5:E54" si="0">3.14*C5^2/4*10^-4</f>
        <v>2.0708598726114649E-2</v>
      </c>
      <c r="F5" s="6">
        <v>18.5</v>
      </c>
      <c r="G5" s="6">
        <v>24</v>
      </c>
      <c r="H5" s="1">
        <v>21.5</v>
      </c>
      <c r="I5" s="1" t="s">
        <v>9</v>
      </c>
      <c r="J5" s="7">
        <f>3.14*F5^2/4*10^-4</f>
        <v>2.6866625000000002E-2</v>
      </c>
      <c r="K5" s="7">
        <v>0.26400000000000001</v>
      </c>
      <c r="L5" s="18"/>
      <c r="M5" t="s">
        <v>9</v>
      </c>
      <c r="N5">
        <f>COUNTIF(I5:I102,"N")</f>
        <v>20</v>
      </c>
    </row>
    <row r="6" spans="1:14" x14ac:dyDescent="0.3">
      <c r="A6" s="9">
        <v>2</v>
      </c>
      <c r="B6" s="1">
        <v>39</v>
      </c>
      <c r="C6" s="6">
        <f t="shared" ref="C6:C54" si="1">B6/3.14</f>
        <v>12.420382165605096</v>
      </c>
      <c r="D6" s="1" t="s">
        <v>9</v>
      </c>
      <c r="E6" s="7">
        <f t="shared" si="0"/>
        <v>1.210987261146497E-2</v>
      </c>
      <c r="F6" s="6"/>
      <c r="G6" s="6"/>
      <c r="H6" s="1"/>
      <c r="I6" s="1"/>
      <c r="J6" s="7">
        <f t="shared" ref="J6:J54" si="2">3.14*F6^2/4*10^-4</f>
        <v>0</v>
      </c>
      <c r="K6" s="1"/>
      <c r="L6" s="18"/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35</v>
      </c>
      <c r="C7" s="6">
        <f t="shared" si="1"/>
        <v>11.146496815286623</v>
      </c>
      <c r="D7" s="1" t="s">
        <v>9</v>
      </c>
      <c r="E7" s="7">
        <f t="shared" si="0"/>
        <v>9.7531847133757957E-3</v>
      </c>
      <c r="F7" s="6"/>
      <c r="G7" s="6"/>
      <c r="H7" s="1"/>
      <c r="I7" s="1"/>
      <c r="J7" s="7">
        <f t="shared" si="2"/>
        <v>0</v>
      </c>
      <c r="K7" s="1"/>
      <c r="L7" s="18"/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58</v>
      </c>
      <c r="C8" s="6">
        <f t="shared" si="1"/>
        <v>18.471337579617835</v>
      </c>
      <c r="D8" s="1" t="s">
        <v>9</v>
      </c>
      <c r="E8" s="7">
        <f t="shared" si="0"/>
        <v>2.6783439490445864E-2</v>
      </c>
      <c r="F8" s="6"/>
      <c r="G8" s="6"/>
      <c r="H8" s="1"/>
      <c r="I8" s="1"/>
      <c r="J8" s="7">
        <f t="shared" si="2"/>
        <v>0</v>
      </c>
      <c r="K8" s="1"/>
      <c r="L8" s="18"/>
      <c r="M8" t="s">
        <v>17</v>
      </c>
      <c r="N8">
        <f>COUNTIF(I5:I102,"J")</f>
        <v>3</v>
      </c>
    </row>
    <row r="9" spans="1:14" x14ac:dyDescent="0.3">
      <c r="A9" s="9">
        <v>5</v>
      </c>
      <c r="B9" s="1"/>
      <c r="C9" s="6">
        <f t="shared" si="1"/>
        <v>0</v>
      </c>
      <c r="D9" s="1"/>
      <c r="E9" s="7">
        <f t="shared" si="0"/>
        <v>0</v>
      </c>
      <c r="F9" s="6">
        <v>24</v>
      </c>
      <c r="G9" s="6">
        <v>25.5</v>
      </c>
      <c r="H9" s="1">
        <v>23</v>
      </c>
      <c r="I9" s="1" t="s">
        <v>9</v>
      </c>
      <c r="J9" s="7">
        <f t="shared" si="2"/>
        <v>4.5216000000000006E-2</v>
      </c>
      <c r="K9" s="1">
        <v>0.46400000000000002</v>
      </c>
      <c r="L9" s="18"/>
      <c r="M9" t="s">
        <v>18</v>
      </c>
      <c r="N9">
        <f>COUNTIF(I5:I104,"V")</f>
        <v>0</v>
      </c>
    </row>
    <row r="10" spans="1:14" x14ac:dyDescent="0.3">
      <c r="A10" s="9">
        <v>6</v>
      </c>
      <c r="B10" s="1">
        <v>58</v>
      </c>
      <c r="C10" s="6">
        <f t="shared" si="1"/>
        <v>18.471337579617835</v>
      </c>
      <c r="D10" s="1" t="s">
        <v>9</v>
      </c>
      <c r="E10" s="7">
        <f t="shared" si="0"/>
        <v>2.6783439490445864E-2</v>
      </c>
      <c r="F10" s="6">
        <v>23</v>
      </c>
      <c r="G10" s="6">
        <v>25.5</v>
      </c>
      <c r="H10" s="1">
        <v>23</v>
      </c>
      <c r="I10" s="1" t="s">
        <v>9</v>
      </c>
      <c r="J10" s="7">
        <f t="shared" si="2"/>
        <v>4.1526500000000008E-2</v>
      </c>
      <c r="K10" s="1">
        <v>0.42499999999999999</v>
      </c>
      <c r="L10" s="18"/>
    </row>
    <row r="11" spans="1:14" x14ac:dyDescent="0.3">
      <c r="A11" s="9">
        <v>7</v>
      </c>
      <c r="B11" s="1">
        <v>60</v>
      </c>
      <c r="C11" s="6">
        <f t="shared" si="1"/>
        <v>19.108280254777068</v>
      </c>
      <c r="D11" s="1" t="s">
        <v>9</v>
      </c>
      <c r="E11" s="7">
        <f t="shared" si="0"/>
        <v>2.8662420382165602E-2</v>
      </c>
      <c r="F11" s="6">
        <v>24</v>
      </c>
      <c r="G11" s="6">
        <v>25</v>
      </c>
      <c r="H11" s="1">
        <v>22.5</v>
      </c>
      <c r="I11" s="1" t="s">
        <v>9</v>
      </c>
      <c r="J11" s="7">
        <f t="shared" si="2"/>
        <v>4.5216000000000006E-2</v>
      </c>
      <c r="K11" s="1">
        <v>0.44600000000000001</v>
      </c>
      <c r="L11" s="18"/>
      <c r="M11" t="s">
        <v>74</v>
      </c>
      <c r="N11">
        <f>SUM(N5:N9)</f>
        <v>23</v>
      </c>
    </row>
    <row r="12" spans="1:14" x14ac:dyDescent="0.3">
      <c r="A12" s="9">
        <v>8</v>
      </c>
      <c r="B12" s="1">
        <v>54</v>
      </c>
      <c r="C12" s="6">
        <f t="shared" si="1"/>
        <v>17.197452229299362</v>
      </c>
      <c r="D12" s="1" t="s">
        <v>9</v>
      </c>
      <c r="E12" s="7">
        <f t="shared" si="0"/>
        <v>2.3216560509554139E-2</v>
      </c>
      <c r="F12" s="6"/>
      <c r="G12" s="6"/>
      <c r="H12" s="1"/>
      <c r="I12" s="1"/>
      <c r="J12" s="7">
        <f t="shared" si="2"/>
        <v>0</v>
      </c>
      <c r="K12" s="1"/>
      <c r="L12" s="18"/>
    </row>
    <row r="13" spans="1:14" x14ac:dyDescent="0.3">
      <c r="A13" s="9">
        <v>9</v>
      </c>
      <c r="B13" s="1">
        <v>42</v>
      </c>
      <c r="C13" s="6">
        <f t="shared" si="1"/>
        <v>13.375796178343949</v>
      </c>
      <c r="D13" s="1" t="s">
        <v>17</v>
      </c>
      <c r="E13" s="7">
        <f t="shared" si="0"/>
        <v>1.4044585987261148E-2</v>
      </c>
      <c r="F13" s="6">
        <v>15</v>
      </c>
      <c r="G13" s="6">
        <v>22</v>
      </c>
      <c r="H13" s="1">
        <v>21</v>
      </c>
      <c r="I13" s="1" t="s">
        <v>17</v>
      </c>
      <c r="J13" s="7">
        <f t="shared" si="2"/>
        <v>1.7662500000000001E-2</v>
      </c>
      <c r="K13" s="1">
        <v>0.14499999999999999</v>
      </c>
      <c r="L13" s="18"/>
    </row>
    <row r="14" spans="1:14" x14ac:dyDescent="0.3">
      <c r="A14" s="9">
        <v>10</v>
      </c>
      <c r="B14" s="1"/>
      <c r="C14" s="6">
        <f t="shared" si="1"/>
        <v>0</v>
      </c>
      <c r="D14" s="1"/>
      <c r="E14" s="7">
        <f t="shared" si="0"/>
        <v>0</v>
      </c>
      <c r="F14" s="6">
        <v>26.5</v>
      </c>
      <c r="G14" s="6">
        <v>25.5</v>
      </c>
      <c r="H14" s="1">
        <v>23.5</v>
      </c>
      <c r="I14" s="1" t="s">
        <v>9</v>
      </c>
      <c r="J14" s="7">
        <f t="shared" si="2"/>
        <v>5.5126625000000005E-2</v>
      </c>
      <c r="K14" s="1">
        <v>0.59</v>
      </c>
      <c r="L14" s="18"/>
    </row>
    <row r="15" spans="1:14" x14ac:dyDescent="0.3">
      <c r="A15" s="9">
        <v>11</v>
      </c>
      <c r="B15" s="1"/>
      <c r="C15" s="6">
        <f t="shared" si="1"/>
        <v>0</v>
      </c>
      <c r="D15" s="1"/>
      <c r="E15" s="7">
        <f t="shared" si="0"/>
        <v>0</v>
      </c>
      <c r="F15" s="6"/>
      <c r="G15" s="6"/>
      <c r="H15" s="1"/>
      <c r="I15" s="1"/>
      <c r="J15" s="7">
        <f t="shared" si="2"/>
        <v>0</v>
      </c>
      <c r="K15" s="1"/>
      <c r="L15" s="18"/>
    </row>
    <row r="16" spans="1:14" x14ac:dyDescent="0.3">
      <c r="A16" s="9">
        <v>12</v>
      </c>
      <c r="B16" s="1"/>
      <c r="C16" s="6">
        <f t="shared" si="1"/>
        <v>0</v>
      </c>
      <c r="D16" s="1"/>
      <c r="E16" s="7">
        <f t="shared" si="0"/>
        <v>0</v>
      </c>
      <c r="F16" s="6">
        <v>19.5</v>
      </c>
      <c r="G16" s="6">
        <v>23.5</v>
      </c>
      <c r="H16" s="1">
        <v>21</v>
      </c>
      <c r="I16" s="1" t="s">
        <v>9</v>
      </c>
      <c r="J16" s="7">
        <f t="shared" si="2"/>
        <v>2.9849625000000005E-2</v>
      </c>
      <c r="K16" s="1">
        <v>0.29399999999999998</v>
      </c>
      <c r="L16" s="18"/>
    </row>
    <row r="17" spans="1:12" x14ac:dyDescent="0.3">
      <c r="A17" s="9">
        <v>13</v>
      </c>
      <c r="B17" s="1">
        <v>65</v>
      </c>
      <c r="C17" s="6">
        <f t="shared" si="1"/>
        <v>20.700636942675157</v>
      </c>
      <c r="D17" s="6" t="s">
        <v>9</v>
      </c>
      <c r="E17" s="7">
        <f t="shared" si="0"/>
        <v>3.3638535031847133E-2</v>
      </c>
      <c r="F17" s="6"/>
      <c r="G17" s="6"/>
      <c r="H17" s="1"/>
      <c r="I17" s="1"/>
      <c r="J17" s="7">
        <f t="shared" si="2"/>
        <v>0</v>
      </c>
      <c r="K17" s="1"/>
      <c r="L17" s="18"/>
    </row>
    <row r="18" spans="1:12" x14ac:dyDescent="0.3">
      <c r="A18" s="9">
        <v>14</v>
      </c>
      <c r="B18" s="1"/>
      <c r="C18" s="6">
        <f t="shared" si="1"/>
        <v>0</v>
      </c>
      <c r="D18" s="6"/>
      <c r="E18" s="7">
        <f t="shared" si="0"/>
        <v>0</v>
      </c>
      <c r="F18" s="6">
        <v>28</v>
      </c>
      <c r="G18" s="6">
        <v>25</v>
      </c>
      <c r="H18" s="1">
        <v>23</v>
      </c>
      <c r="I18" s="1" t="s">
        <v>9</v>
      </c>
      <c r="J18" s="7">
        <f t="shared" si="2"/>
        <v>6.1544000000000008E-2</v>
      </c>
      <c r="K18" s="1">
        <v>0.61099999999999999</v>
      </c>
      <c r="L18" s="18"/>
    </row>
    <row r="19" spans="1:12" x14ac:dyDescent="0.3">
      <c r="A19" s="9">
        <v>15</v>
      </c>
      <c r="B19" s="1">
        <v>63</v>
      </c>
      <c r="C19" s="6">
        <f t="shared" si="1"/>
        <v>20.063694267515924</v>
      </c>
      <c r="D19" s="6" t="s">
        <v>9</v>
      </c>
      <c r="E19" s="7">
        <f t="shared" si="0"/>
        <v>3.1600318471337589E-2</v>
      </c>
      <c r="F19" s="6"/>
      <c r="G19" s="6"/>
      <c r="H19" s="1"/>
      <c r="I19" s="1"/>
      <c r="J19" s="7">
        <f t="shared" si="2"/>
        <v>0</v>
      </c>
      <c r="K19" s="1"/>
      <c r="L19" s="18"/>
    </row>
    <row r="20" spans="1:12" x14ac:dyDescent="0.3">
      <c r="A20" s="9">
        <v>16</v>
      </c>
      <c r="B20" s="1">
        <v>48</v>
      </c>
      <c r="C20" s="6">
        <f t="shared" si="1"/>
        <v>15.286624203821656</v>
      </c>
      <c r="D20" s="6" t="s">
        <v>18</v>
      </c>
      <c r="E20" s="7">
        <f t="shared" si="0"/>
        <v>1.8343949044585989E-2</v>
      </c>
      <c r="F20" s="6"/>
      <c r="G20" s="6"/>
      <c r="H20" s="1"/>
      <c r="I20" s="1"/>
      <c r="J20" s="7">
        <f t="shared" si="2"/>
        <v>0</v>
      </c>
      <c r="K20" s="1"/>
      <c r="L20" s="18"/>
    </row>
    <row r="21" spans="1:12" x14ac:dyDescent="0.3">
      <c r="A21" s="9">
        <v>17</v>
      </c>
      <c r="B21" s="1">
        <v>25</v>
      </c>
      <c r="C21" s="6">
        <f t="shared" si="1"/>
        <v>7.9617834394904454</v>
      </c>
      <c r="D21" s="6" t="s">
        <v>17</v>
      </c>
      <c r="E21" s="7">
        <f t="shared" si="0"/>
        <v>4.9761146496815284E-3</v>
      </c>
      <c r="F21" s="6"/>
      <c r="G21" s="6"/>
      <c r="H21" s="1"/>
      <c r="I21" s="1"/>
      <c r="J21" s="7">
        <f t="shared" si="2"/>
        <v>0</v>
      </c>
      <c r="K21" s="1"/>
      <c r="L21" s="18"/>
    </row>
    <row r="22" spans="1:12" x14ac:dyDescent="0.3">
      <c r="A22" s="9">
        <v>18</v>
      </c>
      <c r="B22" s="1">
        <v>47</v>
      </c>
      <c r="C22" s="6">
        <f t="shared" si="1"/>
        <v>14.968152866242038</v>
      </c>
      <c r="D22" s="6" t="s">
        <v>9</v>
      </c>
      <c r="E22" s="7">
        <f t="shared" si="0"/>
        <v>1.7587579617834397E-2</v>
      </c>
      <c r="F22" s="6"/>
      <c r="G22" s="6"/>
      <c r="H22" s="1"/>
      <c r="I22" s="1"/>
      <c r="J22" s="7">
        <f t="shared" si="2"/>
        <v>0</v>
      </c>
      <c r="K22" s="1"/>
      <c r="L22" s="18"/>
    </row>
    <row r="23" spans="1:12" x14ac:dyDescent="0.3">
      <c r="A23" s="9">
        <v>19</v>
      </c>
      <c r="B23" s="1"/>
      <c r="C23" s="6">
        <f t="shared" si="1"/>
        <v>0</v>
      </c>
      <c r="D23" s="6"/>
      <c r="E23" s="7">
        <f t="shared" si="0"/>
        <v>0</v>
      </c>
      <c r="F23" s="6">
        <v>18.5</v>
      </c>
      <c r="G23" s="6">
        <v>22.5</v>
      </c>
      <c r="H23" s="1">
        <v>20</v>
      </c>
      <c r="I23" s="1" t="s">
        <v>9</v>
      </c>
      <c r="J23" s="7">
        <f t="shared" si="2"/>
        <v>2.6866625000000002E-2</v>
      </c>
      <c r="K23" s="1">
        <v>0.254</v>
      </c>
      <c r="L23" s="18"/>
    </row>
    <row r="24" spans="1:12" x14ac:dyDescent="0.3">
      <c r="A24" s="9">
        <v>20</v>
      </c>
      <c r="B24" s="1">
        <v>37</v>
      </c>
      <c r="C24" s="6">
        <f t="shared" si="1"/>
        <v>11.783439490445859</v>
      </c>
      <c r="D24" s="6" t="s">
        <v>9</v>
      </c>
      <c r="E24" s="7">
        <f t="shared" si="0"/>
        <v>1.0899681528662422E-2</v>
      </c>
      <c r="F24" s="6"/>
      <c r="G24" s="6"/>
      <c r="H24" s="1"/>
      <c r="I24" s="1"/>
      <c r="J24" s="7">
        <f t="shared" si="2"/>
        <v>0</v>
      </c>
      <c r="K24" s="1"/>
      <c r="L24" s="18"/>
    </row>
    <row r="25" spans="1:12" x14ac:dyDescent="0.3">
      <c r="A25" s="9">
        <v>21</v>
      </c>
      <c r="B25" s="1">
        <v>62</v>
      </c>
      <c r="C25" s="6">
        <f t="shared" si="1"/>
        <v>19.745222929936304</v>
      </c>
      <c r="D25" s="6" t="s">
        <v>9</v>
      </c>
      <c r="E25" s="7">
        <f t="shared" si="0"/>
        <v>3.0605095541401273E-2</v>
      </c>
      <c r="F25" s="6">
        <v>23</v>
      </c>
      <c r="G25" s="6">
        <v>25</v>
      </c>
      <c r="H25" s="1">
        <v>22.5</v>
      </c>
      <c r="I25" s="1" t="s">
        <v>9</v>
      </c>
      <c r="J25" s="7">
        <f t="shared" si="2"/>
        <v>4.1526500000000008E-2</v>
      </c>
      <c r="K25" s="1">
        <v>0.40899999999999997</v>
      </c>
      <c r="L25" s="18"/>
    </row>
    <row r="26" spans="1:12" x14ac:dyDescent="0.3">
      <c r="A26" s="9">
        <v>22</v>
      </c>
      <c r="B26" s="1">
        <v>35</v>
      </c>
      <c r="C26" s="6">
        <f t="shared" si="1"/>
        <v>11.146496815286623</v>
      </c>
      <c r="D26" s="6" t="s">
        <v>9</v>
      </c>
      <c r="E26" s="7">
        <f t="shared" si="0"/>
        <v>9.7531847133757957E-3</v>
      </c>
      <c r="F26" s="6"/>
      <c r="G26" s="6"/>
      <c r="H26" s="1"/>
      <c r="I26" s="1"/>
      <c r="J26" s="7">
        <f t="shared" si="2"/>
        <v>0</v>
      </c>
      <c r="K26" s="1"/>
      <c r="L26" s="18"/>
    </row>
    <row r="27" spans="1:12" x14ac:dyDescent="0.3">
      <c r="A27" s="9">
        <v>23</v>
      </c>
      <c r="B27" s="1">
        <v>50</v>
      </c>
      <c r="C27" s="6">
        <f t="shared" si="1"/>
        <v>15.923566878980891</v>
      </c>
      <c r="D27" s="6" t="s">
        <v>9</v>
      </c>
      <c r="E27" s="7">
        <f t="shared" si="0"/>
        <v>1.9904458598726114E-2</v>
      </c>
      <c r="F27" s="6"/>
      <c r="G27" s="6"/>
      <c r="H27" s="1"/>
      <c r="I27" s="1"/>
      <c r="J27" s="7">
        <f t="shared" si="2"/>
        <v>0</v>
      </c>
      <c r="K27" s="1"/>
      <c r="L27" s="18"/>
    </row>
    <row r="28" spans="1:12" x14ac:dyDescent="0.3">
      <c r="A28" s="9">
        <v>24</v>
      </c>
      <c r="B28" s="1">
        <v>62</v>
      </c>
      <c r="C28" s="6">
        <f t="shared" si="1"/>
        <v>19.745222929936304</v>
      </c>
      <c r="D28" s="1" t="s">
        <v>9</v>
      </c>
      <c r="E28" s="7">
        <f t="shared" si="0"/>
        <v>3.0605095541401273E-2</v>
      </c>
      <c r="F28" s="6"/>
      <c r="G28" s="6"/>
      <c r="H28" s="1"/>
      <c r="I28" s="1"/>
      <c r="J28" s="7">
        <f t="shared" si="2"/>
        <v>0</v>
      </c>
      <c r="K28" s="1"/>
      <c r="L28" s="18"/>
    </row>
    <row r="29" spans="1:12" x14ac:dyDescent="0.3">
      <c r="A29" s="9">
        <v>25</v>
      </c>
      <c r="B29" s="1"/>
      <c r="C29" s="6">
        <f t="shared" si="1"/>
        <v>0</v>
      </c>
      <c r="D29" s="1"/>
      <c r="E29" s="7">
        <f t="shared" si="0"/>
        <v>0</v>
      </c>
      <c r="F29" s="6">
        <v>27</v>
      </c>
      <c r="G29" s="6">
        <v>25.5</v>
      </c>
      <c r="H29" s="1">
        <v>23</v>
      </c>
      <c r="I29" s="1" t="s">
        <v>9</v>
      </c>
      <c r="J29" s="7">
        <f t="shared" si="2"/>
        <v>5.72265E-2</v>
      </c>
      <c r="K29" s="1">
        <v>0.59</v>
      </c>
      <c r="L29" s="18"/>
    </row>
    <row r="30" spans="1:12" x14ac:dyDescent="0.3">
      <c r="A30" s="9">
        <v>26</v>
      </c>
      <c r="B30" s="1">
        <v>55</v>
      </c>
      <c r="C30" s="6">
        <f t="shared" si="1"/>
        <v>17.515923566878982</v>
      </c>
      <c r="D30" s="1" t="s">
        <v>16</v>
      </c>
      <c r="E30" s="7">
        <f t="shared" si="0"/>
        <v>2.4084394904458607E-2</v>
      </c>
      <c r="F30" s="6">
        <v>22</v>
      </c>
      <c r="G30" s="6">
        <v>24.5</v>
      </c>
      <c r="H30" s="1">
        <v>22.5</v>
      </c>
      <c r="I30" s="1" t="s">
        <v>9</v>
      </c>
      <c r="J30" s="7">
        <f t="shared" si="2"/>
        <v>3.7994E-2</v>
      </c>
      <c r="K30" s="1">
        <v>0.373</v>
      </c>
      <c r="L30" s="18"/>
    </row>
    <row r="31" spans="1:12" x14ac:dyDescent="0.3">
      <c r="A31" s="9">
        <v>27</v>
      </c>
      <c r="B31" s="1"/>
      <c r="C31" s="6">
        <f t="shared" si="1"/>
        <v>0</v>
      </c>
      <c r="D31" s="1"/>
      <c r="E31" s="7">
        <f t="shared" si="0"/>
        <v>0</v>
      </c>
      <c r="F31" s="6">
        <v>17.5</v>
      </c>
      <c r="G31" s="6">
        <v>20</v>
      </c>
      <c r="H31" s="1">
        <v>17.5</v>
      </c>
      <c r="I31" s="1" t="s">
        <v>17</v>
      </c>
      <c r="J31" s="7">
        <f t="shared" si="2"/>
        <v>2.4040624999999999E-2</v>
      </c>
      <c r="K31" s="1">
        <v>0.19800000000000001</v>
      </c>
      <c r="L31" s="18"/>
    </row>
    <row r="32" spans="1:12" x14ac:dyDescent="0.3">
      <c r="A32" s="9">
        <v>28</v>
      </c>
      <c r="B32" s="1">
        <v>41</v>
      </c>
      <c r="C32" s="6">
        <f t="shared" si="1"/>
        <v>13.057324840764331</v>
      </c>
      <c r="D32" s="1" t="s">
        <v>9</v>
      </c>
      <c r="E32" s="7">
        <f t="shared" si="0"/>
        <v>1.3383757961783441E-2</v>
      </c>
      <c r="F32" s="6"/>
      <c r="G32" s="6"/>
      <c r="H32" s="1"/>
      <c r="I32" s="1"/>
      <c r="J32" s="7">
        <f t="shared" si="2"/>
        <v>0</v>
      </c>
      <c r="K32" s="1"/>
      <c r="L32" s="18"/>
    </row>
    <row r="33" spans="1:12" x14ac:dyDescent="0.3">
      <c r="A33" s="9">
        <v>29</v>
      </c>
      <c r="B33" s="1">
        <v>36</v>
      </c>
      <c r="C33" s="6">
        <f t="shared" si="1"/>
        <v>11.464968152866241</v>
      </c>
      <c r="D33" s="1" t="s">
        <v>9</v>
      </c>
      <c r="E33" s="7">
        <f t="shared" si="0"/>
        <v>1.0318471337579618E-2</v>
      </c>
      <c r="F33" s="6"/>
      <c r="G33" s="6"/>
      <c r="H33" s="1"/>
      <c r="I33" s="1"/>
      <c r="J33" s="7">
        <f t="shared" si="2"/>
        <v>0</v>
      </c>
      <c r="K33" s="1"/>
      <c r="L33" s="18"/>
    </row>
    <row r="34" spans="1:12" x14ac:dyDescent="0.3">
      <c r="A34" s="9">
        <v>30</v>
      </c>
      <c r="B34" s="1">
        <v>37</v>
      </c>
      <c r="C34" s="6">
        <f t="shared" si="1"/>
        <v>11.783439490445859</v>
      </c>
      <c r="D34" s="1" t="s">
        <v>9</v>
      </c>
      <c r="E34" s="7">
        <f t="shared" si="0"/>
        <v>1.0899681528662422E-2</v>
      </c>
      <c r="F34" s="6">
        <v>12</v>
      </c>
      <c r="G34" s="6">
        <v>11</v>
      </c>
      <c r="H34" s="1">
        <v>10</v>
      </c>
      <c r="I34" s="1" t="s">
        <v>9</v>
      </c>
      <c r="J34" s="7">
        <f t="shared" si="2"/>
        <v>1.1304000000000002E-2</v>
      </c>
      <c r="K34" s="1">
        <v>4.3999999999999997E-2</v>
      </c>
      <c r="L34" s="18"/>
    </row>
    <row r="35" spans="1:12" x14ac:dyDescent="0.3">
      <c r="A35" s="9">
        <v>31</v>
      </c>
      <c r="B35" s="1">
        <v>45</v>
      </c>
      <c r="C35" s="6">
        <f t="shared" si="1"/>
        <v>14.331210191082802</v>
      </c>
      <c r="D35" s="1" t="s">
        <v>18</v>
      </c>
      <c r="E35" s="7">
        <f t="shared" si="0"/>
        <v>1.6122611464968153E-2</v>
      </c>
      <c r="F35" s="6"/>
      <c r="G35" s="6"/>
      <c r="H35" s="1"/>
      <c r="I35" s="1"/>
      <c r="J35" s="7">
        <f t="shared" si="2"/>
        <v>0</v>
      </c>
      <c r="K35" s="1"/>
      <c r="L35" s="18"/>
    </row>
    <row r="36" spans="1:12" x14ac:dyDescent="0.3">
      <c r="A36" s="9">
        <v>32</v>
      </c>
      <c r="B36" s="1"/>
      <c r="C36" s="6">
        <f t="shared" si="1"/>
        <v>0</v>
      </c>
      <c r="D36" s="1"/>
      <c r="E36" s="7">
        <f t="shared" si="0"/>
        <v>0</v>
      </c>
      <c r="F36" s="6">
        <v>25</v>
      </c>
      <c r="G36" s="6">
        <v>24.5</v>
      </c>
      <c r="H36" s="1">
        <v>23.5</v>
      </c>
      <c r="I36" s="1" t="s">
        <v>9</v>
      </c>
      <c r="J36" s="7">
        <f t="shared" si="2"/>
        <v>4.9062500000000002E-2</v>
      </c>
      <c r="K36" s="1">
        <v>0.48499999999999999</v>
      </c>
      <c r="L36" s="18"/>
    </row>
    <row r="37" spans="1:12" x14ac:dyDescent="0.3">
      <c r="A37" s="9">
        <v>33</v>
      </c>
      <c r="B37" s="1">
        <v>42</v>
      </c>
      <c r="C37" s="6">
        <f t="shared" si="1"/>
        <v>13.375796178343949</v>
      </c>
      <c r="D37" s="1" t="s">
        <v>9</v>
      </c>
      <c r="E37" s="7">
        <f t="shared" si="0"/>
        <v>1.4044585987261148E-2</v>
      </c>
      <c r="F37" s="6">
        <v>16</v>
      </c>
      <c r="G37" s="6">
        <v>23.5</v>
      </c>
      <c r="H37" s="1">
        <v>22.5</v>
      </c>
      <c r="I37" s="1" t="s">
        <v>9</v>
      </c>
      <c r="J37" s="7">
        <f t="shared" si="2"/>
        <v>2.0096000000000003E-2</v>
      </c>
      <c r="K37" s="1">
        <v>0.19</v>
      </c>
      <c r="L37" s="18"/>
    </row>
    <row r="38" spans="1:12" x14ac:dyDescent="0.3">
      <c r="A38" s="9">
        <v>34</v>
      </c>
      <c r="B38" s="1">
        <v>33</v>
      </c>
      <c r="C38" s="6">
        <f t="shared" si="1"/>
        <v>10.509554140127388</v>
      </c>
      <c r="D38" s="1" t="s">
        <v>9</v>
      </c>
      <c r="E38" s="7">
        <f t="shared" si="0"/>
        <v>8.6703821656050964E-3</v>
      </c>
      <c r="F38" s="6"/>
      <c r="G38" s="6"/>
      <c r="H38" s="1"/>
      <c r="I38" s="1"/>
      <c r="J38" s="7">
        <f t="shared" si="2"/>
        <v>0</v>
      </c>
      <c r="K38" s="1"/>
      <c r="L38" s="18"/>
    </row>
    <row r="39" spans="1:12" x14ac:dyDescent="0.3">
      <c r="A39" s="9">
        <v>35</v>
      </c>
      <c r="B39" s="1">
        <v>40</v>
      </c>
      <c r="C39" s="6">
        <f t="shared" si="1"/>
        <v>12.738853503184712</v>
      </c>
      <c r="D39" s="1" t="s">
        <v>9</v>
      </c>
      <c r="E39" s="7">
        <f t="shared" si="0"/>
        <v>1.2738853503184712E-2</v>
      </c>
      <c r="F39" s="6"/>
      <c r="G39" s="6"/>
      <c r="H39" s="1"/>
      <c r="I39" s="1"/>
      <c r="J39" s="7">
        <f t="shared" si="2"/>
        <v>0</v>
      </c>
      <c r="K39" s="1"/>
      <c r="L39" s="18"/>
    </row>
    <row r="40" spans="1:12" x14ac:dyDescent="0.3">
      <c r="A40" s="9">
        <v>36</v>
      </c>
      <c r="B40" s="1"/>
      <c r="C40" s="6">
        <f t="shared" si="1"/>
        <v>0</v>
      </c>
      <c r="D40" s="1"/>
      <c r="E40" s="7">
        <f t="shared" si="0"/>
        <v>0</v>
      </c>
      <c r="F40" s="6">
        <v>14.5</v>
      </c>
      <c r="G40" s="6">
        <v>13</v>
      </c>
      <c r="H40" s="1">
        <v>12</v>
      </c>
      <c r="I40" s="1" t="s">
        <v>9</v>
      </c>
      <c r="J40" s="7">
        <f t="shared" si="2"/>
        <v>1.6504625000000002E-2</v>
      </c>
      <c r="K40" s="1">
        <v>8.7999999999999995E-2</v>
      </c>
      <c r="L40" s="18"/>
    </row>
    <row r="41" spans="1:12" x14ac:dyDescent="0.3">
      <c r="A41" s="9">
        <v>37</v>
      </c>
      <c r="B41" s="1">
        <v>58</v>
      </c>
      <c r="C41" s="6">
        <f t="shared" si="1"/>
        <v>18.471337579617835</v>
      </c>
      <c r="D41" s="1" t="s">
        <v>9</v>
      </c>
      <c r="E41" s="7">
        <f t="shared" si="0"/>
        <v>2.6783439490445864E-2</v>
      </c>
      <c r="F41" s="6"/>
      <c r="G41" s="6"/>
      <c r="H41" s="1"/>
      <c r="I41" s="1"/>
      <c r="J41" s="7">
        <f t="shared" si="2"/>
        <v>0</v>
      </c>
      <c r="K41" s="1"/>
      <c r="L41" s="18"/>
    </row>
    <row r="42" spans="1:12" x14ac:dyDescent="0.3">
      <c r="A42" s="9">
        <v>38</v>
      </c>
      <c r="B42" s="1">
        <v>35</v>
      </c>
      <c r="C42" s="6">
        <f t="shared" si="1"/>
        <v>11.146496815286623</v>
      </c>
      <c r="D42" s="1" t="s">
        <v>9</v>
      </c>
      <c r="E42" s="7">
        <f t="shared" si="0"/>
        <v>9.7531847133757957E-3</v>
      </c>
      <c r="F42" s="6"/>
      <c r="G42" s="6"/>
      <c r="H42" s="1"/>
      <c r="I42" s="1"/>
      <c r="J42" s="7">
        <f t="shared" si="2"/>
        <v>0</v>
      </c>
      <c r="K42" s="1"/>
      <c r="L42" s="18"/>
    </row>
    <row r="43" spans="1:12" x14ac:dyDescent="0.3">
      <c r="A43" s="9">
        <v>39</v>
      </c>
      <c r="B43" s="1">
        <v>62</v>
      </c>
      <c r="C43" s="6">
        <f t="shared" si="1"/>
        <v>19.745222929936304</v>
      </c>
      <c r="D43" s="1" t="s">
        <v>9</v>
      </c>
      <c r="E43" s="7">
        <f t="shared" si="0"/>
        <v>3.0605095541401273E-2</v>
      </c>
      <c r="F43" s="6">
        <v>24</v>
      </c>
      <c r="G43" s="6">
        <v>25.5</v>
      </c>
      <c r="H43" s="1">
        <v>23</v>
      </c>
      <c r="I43" s="1" t="s">
        <v>9</v>
      </c>
      <c r="J43" s="7">
        <f t="shared" si="2"/>
        <v>4.5216000000000006E-2</v>
      </c>
      <c r="K43" s="1">
        <v>0.46400000000000002</v>
      </c>
      <c r="L43" s="18"/>
    </row>
    <row r="44" spans="1:12" x14ac:dyDescent="0.3">
      <c r="A44" s="9">
        <v>40</v>
      </c>
      <c r="B44" s="1"/>
      <c r="C44" s="6">
        <f t="shared" si="1"/>
        <v>0</v>
      </c>
      <c r="D44" s="1"/>
      <c r="E44" s="7">
        <f t="shared" si="0"/>
        <v>0</v>
      </c>
      <c r="F44" s="6">
        <v>20</v>
      </c>
      <c r="G44" s="6">
        <v>23.5</v>
      </c>
      <c r="H44" s="1">
        <v>21.5</v>
      </c>
      <c r="I44" s="1" t="s">
        <v>9</v>
      </c>
      <c r="J44" s="7">
        <f t="shared" si="2"/>
        <v>3.1400000000000004E-2</v>
      </c>
      <c r="K44" s="1">
        <v>0.29399999999999998</v>
      </c>
      <c r="L44" s="18"/>
    </row>
    <row r="45" spans="1:12" x14ac:dyDescent="0.3">
      <c r="A45" s="9">
        <v>41</v>
      </c>
      <c r="B45" s="1">
        <v>33</v>
      </c>
      <c r="C45" s="6">
        <f t="shared" si="1"/>
        <v>10.509554140127388</v>
      </c>
      <c r="D45" s="1" t="s">
        <v>9</v>
      </c>
      <c r="E45" s="7">
        <f t="shared" si="0"/>
        <v>8.6703821656050964E-3</v>
      </c>
      <c r="F45" s="6"/>
      <c r="G45" s="6"/>
      <c r="H45" s="1"/>
      <c r="I45" s="1"/>
      <c r="J45" s="7">
        <f t="shared" si="2"/>
        <v>0</v>
      </c>
      <c r="K45" s="1"/>
      <c r="L45" s="18"/>
    </row>
    <row r="46" spans="1:12" x14ac:dyDescent="0.3">
      <c r="A46" s="9">
        <v>42</v>
      </c>
      <c r="B46" s="1">
        <v>52</v>
      </c>
      <c r="C46" s="6">
        <f t="shared" si="1"/>
        <v>16.560509554140125</v>
      </c>
      <c r="D46" s="1" t="s">
        <v>17</v>
      </c>
      <c r="E46" s="7">
        <f t="shared" si="0"/>
        <v>2.1528662420382164E-2</v>
      </c>
      <c r="F46" s="6"/>
      <c r="G46" s="6"/>
      <c r="H46" s="1"/>
      <c r="I46" s="1"/>
      <c r="J46" s="7">
        <f t="shared" si="2"/>
        <v>0</v>
      </c>
      <c r="K46" s="1"/>
      <c r="L46" s="18"/>
    </row>
    <row r="47" spans="1:12" x14ac:dyDescent="0.3">
      <c r="A47" s="9">
        <v>43</v>
      </c>
      <c r="B47" s="1">
        <v>29</v>
      </c>
      <c r="C47" s="6">
        <f t="shared" si="1"/>
        <v>9.2356687898089174</v>
      </c>
      <c r="D47" s="1" t="s">
        <v>17</v>
      </c>
      <c r="E47" s="7">
        <f t="shared" si="0"/>
        <v>6.6958598726114659E-3</v>
      </c>
      <c r="F47" s="6"/>
      <c r="G47" s="6"/>
      <c r="H47" s="1"/>
      <c r="I47" s="1"/>
      <c r="J47" s="7">
        <f t="shared" si="2"/>
        <v>0</v>
      </c>
      <c r="K47" s="1"/>
      <c r="L47" s="18"/>
    </row>
    <row r="48" spans="1:12" x14ac:dyDescent="0.3">
      <c r="A48" s="9">
        <v>44</v>
      </c>
      <c r="B48" s="1">
        <v>32</v>
      </c>
      <c r="C48" s="6">
        <f t="shared" si="1"/>
        <v>10.19108280254777</v>
      </c>
      <c r="D48" s="1" t="s">
        <v>9</v>
      </c>
      <c r="E48" s="7">
        <f t="shared" si="0"/>
        <v>8.1528662420382158E-3</v>
      </c>
      <c r="F48" s="6"/>
      <c r="G48" s="6"/>
      <c r="H48" s="1"/>
      <c r="I48" s="1"/>
      <c r="J48" s="7">
        <f t="shared" si="2"/>
        <v>0</v>
      </c>
      <c r="K48" s="1"/>
      <c r="L48" s="18"/>
    </row>
    <row r="49" spans="1:12" x14ac:dyDescent="0.3">
      <c r="A49" s="9">
        <v>45</v>
      </c>
      <c r="B49" s="1">
        <v>31</v>
      </c>
      <c r="C49" s="6">
        <f t="shared" si="1"/>
        <v>9.872611464968152</v>
      </c>
      <c r="D49" s="1" t="s">
        <v>9</v>
      </c>
      <c r="E49" s="7">
        <f t="shared" si="0"/>
        <v>7.6512738853503183E-3</v>
      </c>
      <c r="F49" s="6"/>
      <c r="G49" s="6"/>
      <c r="H49" s="1"/>
      <c r="I49" s="1"/>
      <c r="J49" s="7">
        <f t="shared" si="2"/>
        <v>0</v>
      </c>
      <c r="K49" s="1"/>
      <c r="L49" s="18"/>
    </row>
    <row r="50" spans="1:12" x14ac:dyDescent="0.3">
      <c r="A50" s="9">
        <v>46</v>
      </c>
      <c r="B50" s="1">
        <v>26</v>
      </c>
      <c r="C50" s="6">
        <f t="shared" si="1"/>
        <v>8.2802547770700627</v>
      </c>
      <c r="D50" s="1" t="s">
        <v>9</v>
      </c>
      <c r="E50" s="7">
        <f t="shared" si="0"/>
        <v>5.3821656050955409E-3</v>
      </c>
      <c r="F50" s="6"/>
      <c r="G50" s="6"/>
      <c r="H50" s="1"/>
      <c r="I50" s="1"/>
      <c r="J50" s="7">
        <f t="shared" si="2"/>
        <v>0</v>
      </c>
      <c r="K50" s="1"/>
      <c r="L50" s="18"/>
    </row>
    <row r="51" spans="1:12" x14ac:dyDescent="0.3">
      <c r="A51" s="9">
        <v>47</v>
      </c>
      <c r="B51" s="1"/>
      <c r="C51" s="6">
        <f t="shared" si="1"/>
        <v>0</v>
      </c>
      <c r="D51" s="1"/>
      <c r="E51" s="7">
        <f t="shared" si="0"/>
        <v>0</v>
      </c>
      <c r="F51" s="6">
        <v>20</v>
      </c>
      <c r="G51" s="6">
        <v>23.5</v>
      </c>
      <c r="H51" s="1">
        <v>22.5</v>
      </c>
      <c r="I51" s="1" t="s">
        <v>17</v>
      </c>
      <c r="J51" s="7">
        <f t="shared" si="2"/>
        <v>3.1400000000000004E-2</v>
      </c>
      <c r="K51" s="1">
        <v>0.29399999999999998</v>
      </c>
      <c r="L51" s="18"/>
    </row>
    <row r="52" spans="1:12" x14ac:dyDescent="0.3">
      <c r="A52" s="9">
        <v>48</v>
      </c>
      <c r="B52" s="1"/>
      <c r="C52" s="6">
        <f t="shared" si="1"/>
        <v>0</v>
      </c>
      <c r="D52" s="1"/>
      <c r="E52" s="7">
        <f t="shared" si="0"/>
        <v>0</v>
      </c>
      <c r="F52" s="6">
        <v>23</v>
      </c>
      <c r="G52" s="6">
        <v>24</v>
      </c>
      <c r="H52" s="1">
        <v>20</v>
      </c>
      <c r="I52" s="1" t="s">
        <v>9</v>
      </c>
      <c r="J52" s="7">
        <f t="shared" si="2"/>
        <v>4.1526500000000008E-2</v>
      </c>
      <c r="K52" s="1">
        <v>0.39300000000000002</v>
      </c>
      <c r="L52" s="18"/>
    </row>
    <row r="53" spans="1:12" x14ac:dyDescent="0.3">
      <c r="A53" s="9">
        <v>49</v>
      </c>
      <c r="B53" s="1">
        <v>57</v>
      </c>
      <c r="C53" s="6">
        <f t="shared" si="1"/>
        <v>18.152866242038215</v>
      </c>
      <c r="D53" s="1" t="s">
        <v>9</v>
      </c>
      <c r="E53" s="7">
        <f t="shared" si="0"/>
        <v>2.5867834394904459E-2</v>
      </c>
      <c r="F53" s="6">
        <v>24.5</v>
      </c>
      <c r="G53" s="6">
        <v>25</v>
      </c>
      <c r="H53" s="1">
        <v>21</v>
      </c>
      <c r="I53" s="1" t="s">
        <v>9</v>
      </c>
      <c r="J53" s="7">
        <f t="shared" si="2"/>
        <v>4.7119625000000005E-2</v>
      </c>
      <c r="K53" s="1">
        <v>0.48499999999999999</v>
      </c>
      <c r="L53" s="18"/>
    </row>
    <row r="54" spans="1:12" x14ac:dyDescent="0.3">
      <c r="A54" s="9">
        <v>50</v>
      </c>
      <c r="B54" s="1">
        <v>50</v>
      </c>
      <c r="C54" s="6">
        <f t="shared" si="1"/>
        <v>15.923566878980891</v>
      </c>
      <c r="D54" s="1" t="s">
        <v>9</v>
      </c>
      <c r="E54" s="7">
        <f t="shared" si="0"/>
        <v>1.9904458598726114E-2</v>
      </c>
      <c r="F54" s="6">
        <v>21.5</v>
      </c>
      <c r="G54" s="6">
        <v>24.5</v>
      </c>
      <c r="H54" s="1">
        <v>20</v>
      </c>
      <c r="I54" s="1" t="s">
        <v>9</v>
      </c>
      <c r="J54" s="7">
        <f t="shared" si="2"/>
        <v>3.6286625000000003E-2</v>
      </c>
      <c r="K54" s="1">
        <v>0.373</v>
      </c>
      <c r="L54" s="18"/>
    </row>
    <row r="55" spans="1:12" x14ac:dyDescent="0.3">
      <c r="A55" s="17" t="s">
        <v>27</v>
      </c>
      <c r="B55" s="21"/>
      <c r="C55" s="22">
        <f>B55/3.14+AVERAGE(C5:C54)</f>
        <v>10.732484076433121</v>
      </c>
      <c r="D55" s="17">
        <f>COUNT(B5:B54)</f>
        <v>37</v>
      </c>
      <c r="E55" s="17">
        <f>SUM(E5:E54)</f>
        <v>0.65123407643312126</v>
      </c>
      <c r="F55" s="17">
        <f>AVERAGE($F5:$F54)</f>
        <v>21.173913043478262</v>
      </c>
      <c r="G55" s="17">
        <f>AVERAGE(G5:G54)</f>
        <v>23.108695652173914</v>
      </c>
      <c r="H55" s="17">
        <f>AVERAGE(H5:H54)</f>
        <v>20.869565217391305</v>
      </c>
      <c r="I55" s="17">
        <f>COUNT(F5:F54)</f>
        <v>23</v>
      </c>
      <c r="J55" s="17">
        <f>SUM(J5:J54)</f>
        <v>0.84057800000000016</v>
      </c>
      <c r="K55" s="17">
        <f>SUM(K5:K54)</f>
        <v>8.173</v>
      </c>
      <c r="L55" s="17">
        <f>1/0.005*K55</f>
        <v>1634.6</v>
      </c>
    </row>
    <row r="56" spans="1:12" ht="57.6" customHeight="1" x14ac:dyDescent="0.3">
      <c r="A56" s="15" t="s">
        <v>39</v>
      </c>
      <c r="B56" s="14"/>
      <c r="C56" s="3" t="s">
        <v>33</v>
      </c>
      <c r="D56" s="3" t="s">
        <v>28</v>
      </c>
      <c r="E56" s="3" t="s">
        <v>37</v>
      </c>
      <c r="F56" s="4" t="s">
        <v>34</v>
      </c>
      <c r="G56" s="4" t="s">
        <v>35</v>
      </c>
      <c r="H56" s="4" t="s">
        <v>36</v>
      </c>
      <c r="I56" s="4" t="s">
        <v>29</v>
      </c>
      <c r="J56" s="4" t="s">
        <v>38</v>
      </c>
      <c r="K56" s="4" t="s">
        <v>40</v>
      </c>
      <c r="L56" s="4" t="s">
        <v>42</v>
      </c>
    </row>
    <row r="57" spans="1:12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x14ac:dyDescent="0.3">
      <c r="A58" s="11">
        <f>195-D55</f>
        <v>158</v>
      </c>
      <c r="B58" s="11">
        <f>D55-I55</f>
        <v>14</v>
      </c>
      <c r="C58" s="11">
        <f>195-I55</f>
        <v>172</v>
      </c>
      <c r="E58" s="11">
        <f>A54-D55</f>
        <v>13</v>
      </c>
      <c r="F58" s="11">
        <f>A54/100*E58</f>
        <v>6.5</v>
      </c>
    </row>
    <row r="59" spans="1:12" ht="28.8" x14ac:dyDescent="0.3">
      <c r="A59" s="15" t="s">
        <v>30</v>
      </c>
      <c r="B59" s="15" t="s">
        <v>31</v>
      </c>
      <c r="C59" s="15" t="s">
        <v>32</v>
      </c>
      <c r="E59" s="15" t="s">
        <v>58</v>
      </c>
      <c r="F59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24DB-AFB7-43ED-A877-2E5357811520}">
  <dimension ref="A1:N73"/>
  <sheetViews>
    <sheetView tabSelected="1" topLeftCell="A22" workbookViewId="0">
      <selection activeCell="O21" sqref="O21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72</v>
      </c>
      <c r="B2" s="1" t="s">
        <v>4</v>
      </c>
      <c r="C2" s="1" t="s">
        <v>73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  <c r="L4" s="18"/>
    </row>
    <row r="5" spans="1:14" x14ac:dyDescent="0.3">
      <c r="A5" s="9">
        <v>1</v>
      </c>
      <c r="B5" s="1">
        <v>54</v>
      </c>
      <c r="C5" s="6">
        <f>B5/3.14</f>
        <v>17.197452229299362</v>
      </c>
      <c r="D5" s="1" t="s">
        <v>9</v>
      </c>
      <c r="E5" s="7">
        <f t="shared" ref="E5:E68" si="0">3.14*C5^2/4*10^-4</f>
        <v>2.3216560509554139E-2</v>
      </c>
      <c r="F5" s="6">
        <v>19.5</v>
      </c>
      <c r="G5" s="6">
        <v>23.5</v>
      </c>
      <c r="H5" s="1">
        <v>22</v>
      </c>
      <c r="I5" s="1" t="s">
        <v>17</v>
      </c>
      <c r="J5" s="7">
        <f>3.14*F5^2/4*10^-4</f>
        <v>2.9849625000000005E-2</v>
      </c>
      <c r="K5" s="7">
        <v>0.29399999999999998</v>
      </c>
      <c r="L5" s="18"/>
      <c r="M5" t="s">
        <v>9</v>
      </c>
      <c r="N5">
        <f>COUNTIF(I5:I102,"N")</f>
        <v>24</v>
      </c>
    </row>
    <row r="6" spans="1:14" x14ac:dyDescent="0.3">
      <c r="A6" s="9">
        <v>2</v>
      </c>
      <c r="B6" s="1">
        <v>30</v>
      </c>
      <c r="C6" s="6">
        <f t="shared" ref="C6:C68" si="1">B6/3.14</f>
        <v>9.5541401273885338</v>
      </c>
      <c r="D6" s="1" t="s">
        <v>17</v>
      </c>
      <c r="E6" s="7">
        <f t="shared" si="0"/>
        <v>7.1656050955414006E-3</v>
      </c>
      <c r="F6" s="6"/>
      <c r="G6" s="6"/>
      <c r="H6" s="1"/>
      <c r="I6" s="1"/>
      <c r="J6" s="7">
        <f t="shared" ref="J6:J68" si="2">3.14*F6^2/4*10^-4</f>
        <v>0</v>
      </c>
      <c r="K6" s="1"/>
      <c r="L6" s="18"/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35</v>
      </c>
      <c r="C7" s="6">
        <f t="shared" si="1"/>
        <v>11.146496815286623</v>
      </c>
      <c r="D7" s="1" t="s">
        <v>9</v>
      </c>
      <c r="E7" s="7">
        <f t="shared" si="0"/>
        <v>9.7531847133757957E-3</v>
      </c>
      <c r="F7" s="6"/>
      <c r="G7" s="6"/>
      <c r="H7" s="1"/>
      <c r="I7" s="1"/>
      <c r="J7" s="7">
        <f t="shared" si="2"/>
        <v>0</v>
      </c>
      <c r="K7" s="1"/>
      <c r="L7" s="18"/>
      <c r="M7" t="s">
        <v>16</v>
      </c>
      <c r="N7">
        <f>COUNTIF(I5:I104,"S")</f>
        <v>0</v>
      </c>
    </row>
    <row r="8" spans="1:14" x14ac:dyDescent="0.3">
      <c r="A8" s="9">
        <v>4</v>
      </c>
      <c r="B8" s="1"/>
      <c r="C8" s="6">
        <f t="shared" si="1"/>
        <v>0</v>
      </c>
      <c r="D8" s="1"/>
      <c r="E8" s="7">
        <f t="shared" si="0"/>
        <v>0</v>
      </c>
      <c r="F8" s="6">
        <v>15.5</v>
      </c>
      <c r="G8" s="6">
        <v>19</v>
      </c>
      <c r="H8" s="1">
        <v>17.5</v>
      </c>
      <c r="I8" s="1" t="s">
        <v>9</v>
      </c>
      <c r="J8" s="7">
        <f t="shared" si="2"/>
        <v>1.8859625000000001E-2</v>
      </c>
      <c r="K8" s="1">
        <v>0.14599999999999999</v>
      </c>
      <c r="L8" s="18"/>
      <c r="M8" t="s">
        <v>17</v>
      </c>
      <c r="N8">
        <f>COUNTIF(I5:I102,"J")</f>
        <v>6</v>
      </c>
    </row>
    <row r="9" spans="1:14" x14ac:dyDescent="0.3">
      <c r="A9" s="9">
        <v>5</v>
      </c>
      <c r="B9" s="1"/>
      <c r="C9" s="6">
        <f t="shared" si="1"/>
        <v>0</v>
      </c>
      <c r="D9" s="1"/>
      <c r="E9" s="7">
        <f t="shared" si="0"/>
        <v>0</v>
      </c>
      <c r="F9" s="6">
        <v>25.5</v>
      </c>
      <c r="G9" s="6">
        <v>25</v>
      </c>
      <c r="H9" s="1">
        <v>23</v>
      </c>
      <c r="I9" s="1" t="s">
        <v>9</v>
      </c>
      <c r="J9" s="7">
        <f t="shared" si="2"/>
        <v>5.1044625000000003E-2</v>
      </c>
      <c r="K9" s="1">
        <v>0.52600000000000002</v>
      </c>
      <c r="L9" s="18"/>
      <c r="M9" t="s">
        <v>18</v>
      </c>
      <c r="N9">
        <f>COUNTIF(I5:I104,"V")</f>
        <v>0</v>
      </c>
    </row>
    <row r="10" spans="1:14" x14ac:dyDescent="0.3">
      <c r="A10" s="9">
        <v>6</v>
      </c>
      <c r="B10" s="1">
        <v>36</v>
      </c>
      <c r="C10" s="6">
        <f t="shared" si="1"/>
        <v>11.464968152866241</v>
      </c>
      <c r="D10" s="1" t="s">
        <v>17</v>
      </c>
      <c r="E10" s="7">
        <f t="shared" si="0"/>
        <v>1.0318471337579618E-2</v>
      </c>
      <c r="F10" s="6"/>
      <c r="G10" s="6"/>
      <c r="H10" s="1"/>
      <c r="I10" s="1"/>
      <c r="J10" s="7">
        <f t="shared" si="2"/>
        <v>0</v>
      </c>
      <c r="K10" s="1"/>
      <c r="L10" s="18"/>
    </row>
    <row r="11" spans="1:14" x14ac:dyDescent="0.3">
      <c r="A11" s="9">
        <v>7</v>
      </c>
      <c r="B11" s="1">
        <v>36</v>
      </c>
      <c r="C11" s="6">
        <f t="shared" si="1"/>
        <v>11.464968152866241</v>
      </c>
      <c r="D11" s="1" t="s">
        <v>17</v>
      </c>
      <c r="E11" s="7">
        <f t="shared" si="0"/>
        <v>1.0318471337579618E-2</v>
      </c>
      <c r="F11" s="6"/>
      <c r="G11" s="6"/>
      <c r="H11" s="1"/>
      <c r="I11" s="1"/>
      <c r="J11" s="7">
        <f t="shared" si="2"/>
        <v>0</v>
      </c>
      <c r="K11" s="1"/>
      <c r="L11" s="18"/>
      <c r="M11" t="s">
        <v>74</v>
      </c>
      <c r="N11">
        <f>SUM(N5:N9)</f>
        <v>30</v>
      </c>
    </row>
    <row r="12" spans="1:14" x14ac:dyDescent="0.3">
      <c r="A12" s="9">
        <v>8</v>
      </c>
      <c r="B12" s="1">
        <v>46</v>
      </c>
      <c r="C12" s="6">
        <f t="shared" si="1"/>
        <v>14.64968152866242</v>
      </c>
      <c r="D12" s="1" t="s">
        <v>17</v>
      </c>
      <c r="E12" s="7">
        <f t="shared" si="0"/>
        <v>1.6847133757961784E-2</v>
      </c>
      <c r="F12" s="6"/>
      <c r="G12" s="6"/>
      <c r="H12" s="1"/>
      <c r="I12" s="1"/>
      <c r="J12" s="7">
        <f t="shared" si="2"/>
        <v>0</v>
      </c>
      <c r="K12" s="1"/>
      <c r="L12" s="18"/>
    </row>
    <row r="13" spans="1:14" x14ac:dyDescent="0.3">
      <c r="A13" s="9">
        <v>9</v>
      </c>
      <c r="B13" s="1">
        <v>31</v>
      </c>
      <c r="C13" s="6">
        <f t="shared" si="1"/>
        <v>9.872611464968152</v>
      </c>
      <c r="D13" s="1" t="s">
        <v>9</v>
      </c>
      <c r="E13" s="7">
        <f t="shared" si="0"/>
        <v>7.6512738853503183E-3</v>
      </c>
      <c r="F13" s="6"/>
      <c r="G13" s="6"/>
      <c r="H13" s="1"/>
      <c r="I13" s="1"/>
      <c r="J13" s="7">
        <f t="shared" si="2"/>
        <v>0</v>
      </c>
      <c r="K13" s="1"/>
      <c r="L13" s="18"/>
    </row>
    <row r="14" spans="1:14" x14ac:dyDescent="0.3">
      <c r="A14" s="9">
        <v>10</v>
      </c>
      <c r="B14" s="1"/>
      <c r="C14" s="6">
        <f t="shared" si="1"/>
        <v>0</v>
      </c>
      <c r="D14" s="1"/>
      <c r="E14" s="7">
        <f t="shared" si="0"/>
        <v>0</v>
      </c>
      <c r="F14" s="6">
        <v>26</v>
      </c>
      <c r="G14" s="6">
        <v>25.5</v>
      </c>
      <c r="H14" s="1">
        <v>23</v>
      </c>
      <c r="I14" s="1" t="s">
        <v>9</v>
      </c>
      <c r="J14" s="7">
        <f t="shared" si="2"/>
        <v>5.3066000000000002E-2</v>
      </c>
      <c r="K14" s="1">
        <v>0.54600000000000004</v>
      </c>
      <c r="L14" s="18"/>
    </row>
    <row r="15" spans="1:14" x14ac:dyDescent="0.3">
      <c r="A15" s="9">
        <v>11</v>
      </c>
      <c r="B15" s="1"/>
      <c r="C15" s="6">
        <f t="shared" si="1"/>
        <v>0</v>
      </c>
      <c r="D15" s="1"/>
      <c r="E15" s="7">
        <f t="shared" si="0"/>
        <v>0</v>
      </c>
      <c r="F15" s="6">
        <v>23.5</v>
      </c>
      <c r="G15" s="6">
        <v>24.5</v>
      </c>
      <c r="H15" s="1">
        <v>21</v>
      </c>
      <c r="I15" s="1" t="s">
        <v>9</v>
      </c>
      <c r="J15" s="7">
        <f t="shared" si="2"/>
        <v>4.3351625000000005E-2</v>
      </c>
      <c r="K15" s="1">
        <v>0.44600000000000001</v>
      </c>
      <c r="L15" s="18"/>
    </row>
    <row r="16" spans="1:14" x14ac:dyDescent="0.3">
      <c r="A16" s="9">
        <v>12</v>
      </c>
      <c r="B16" s="1">
        <v>39</v>
      </c>
      <c r="C16" s="6">
        <f t="shared" si="1"/>
        <v>12.420382165605096</v>
      </c>
      <c r="D16" s="1" t="s">
        <v>9</v>
      </c>
      <c r="E16" s="7">
        <f t="shared" si="0"/>
        <v>1.210987261146497E-2</v>
      </c>
      <c r="F16" s="6">
        <v>22.5</v>
      </c>
      <c r="G16" s="6">
        <v>24</v>
      </c>
      <c r="H16" s="1">
        <v>21.5</v>
      </c>
      <c r="I16" s="1" t="s">
        <v>9</v>
      </c>
      <c r="J16" s="7">
        <f t="shared" si="2"/>
        <v>3.9740625000000002E-2</v>
      </c>
      <c r="K16" s="1">
        <v>0.39300000000000002</v>
      </c>
      <c r="L16" s="18"/>
    </row>
    <row r="17" spans="1:12" x14ac:dyDescent="0.3">
      <c r="A17" s="9">
        <v>13</v>
      </c>
      <c r="B17" s="1">
        <v>35</v>
      </c>
      <c r="C17" s="6">
        <f t="shared" si="1"/>
        <v>11.146496815286623</v>
      </c>
      <c r="D17" s="6" t="s">
        <v>9</v>
      </c>
      <c r="E17" s="7">
        <f t="shared" si="0"/>
        <v>9.7531847133757957E-3</v>
      </c>
      <c r="F17" s="6"/>
      <c r="G17" s="6"/>
      <c r="H17" s="1"/>
      <c r="I17" s="1"/>
      <c r="J17" s="7">
        <f t="shared" si="2"/>
        <v>0</v>
      </c>
      <c r="K17" s="1"/>
      <c r="L17" s="18"/>
    </row>
    <row r="18" spans="1:12" x14ac:dyDescent="0.3">
      <c r="A18" s="9">
        <v>14</v>
      </c>
      <c r="B18" s="1">
        <v>63</v>
      </c>
      <c r="C18" s="6">
        <f t="shared" si="1"/>
        <v>20.063694267515924</v>
      </c>
      <c r="D18" s="6" t="s">
        <v>9</v>
      </c>
      <c r="E18" s="7">
        <f t="shared" si="0"/>
        <v>3.1600318471337589E-2</v>
      </c>
      <c r="F18" s="6"/>
      <c r="G18" s="6"/>
      <c r="H18" s="1"/>
      <c r="I18" s="1"/>
      <c r="J18" s="7">
        <f t="shared" si="2"/>
        <v>0</v>
      </c>
      <c r="K18" s="1"/>
      <c r="L18" s="18"/>
    </row>
    <row r="19" spans="1:12" x14ac:dyDescent="0.3">
      <c r="A19" s="9">
        <v>15</v>
      </c>
      <c r="B19" s="1">
        <v>40</v>
      </c>
      <c r="C19" s="6">
        <f t="shared" si="1"/>
        <v>12.738853503184712</v>
      </c>
      <c r="D19" s="6" t="s">
        <v>9</v>
      </c>
      <c r="E19" s="7">
        <f t="shared" si="0"/>
        <v>1.2738853503184712E-2</v>
      </c>
      <c r="F19" s="6"/>
      <c r="G19" s="6"/>
      <c r="H19" s="1"/>
      <c r="I19" s="1"/>
      <c r="J19" s="7">
        <f t="shared" si="2"/>
        <v>0</v>
      </c>
      <c r="K19" s="1"/>
      <c r="L19" s="18"/>
    </row>
    <row r="20" spans="1:12" x14ac:dyDescent="0.3">
      <c r="A20" s="9">
        <v>16</v>
      </c>
      <c r="B20" s="1">
        <v>55</v>
      </c>
      <c r="C20" s="6">
        <f t="shared" si="1"/>
        <v>17.515923566878982</v>
      </c>
      <c r="D20" s="6" t="s">
        <v>9</v>
      </c>
      <c r="E20" s="7">
        <f t="shared" si="0"/>
        <v>2.4084394904458607E-2</v>
      </c>
      <c r="F20" s="6"/>
      <c r="G20" s="6"/>
      <c r="H20" s="1"/>
      <c r="I20" s="1"/>
      <c r="J20" s="7">
        <f t="shared" si="2"/>
        <v>0</v>
      </c>
      <c r="K20" s="1"/>
      <c r="L20" s="18"/>
    </row>
    <row r="21" spans="1:12" x14ac:dyDescent="0.3">
      <c r="A21" s="9">
        <v>17</v>
      </c>
      <c r="B21" s="1">
        <v>34</v>
      </c>
      <c r="C21" s="6">
        <f t="shared" si="1"/>
        <v>10.828025477707007</v>
      </c>
      <c r="D21" s="6" t="s">
        <v>16</v>
      </c>
      <c r="E21" s="7">
        <f t="shared" si="0"/>
        <v>9.2038216560509575E-3</v>
      </c>
      <c r="F21" s="6"/>
      <c r="G21" s="6"/>
      <c r="H21" s="1"/>
      <c r="I21" s="1"/>
      <c r="J21" s="7">
        <f t="shared" si="2"/>
        <v>0</v>
      </c>
      <c r="K21" s="1"/>
      <c r="L21" s="18"/>
    </row>
    <row r="22" spans="1:12" x14ac:dyDescent="0.3">
      <c r="A22" s="9">
        <v>18</v>
      </c>
      <c r="B22" s="1">
        <v>39</v>
      </c>
      <c r="C22" s="6">
        <f t="shared" si="1"/>
        <v>12.420382165605096</v>
      </c>
      <c r="D22" s="6" t="s">
        <v>9</v>
      </c>
      <c r="E22" s="7">
        <f t="shared" si="0"/>
        <v>1.210987261146497E-2</v>
      </c>
      <c r="F22" s="6"/>
      <c r="G22" s="6"/>
      <c r="H22" s="1"/>
      <c r="I22" s="1"/>
      <c r="J22" s="7">
        <f t="shared" si="2"/>
        <v>0</v>
      </c>
      <c r="K22" s="1"/>
      <c r="L22" s="18"/>
    </row>
    <row r="23" spans="1:12" x14ac:dyDescent="0.3">
      <c r="A23" s="9">
        <v>19</v>
      </c>
      <c r="B23" s="1"/>
      <c r="C23" s="6">
        <f t="shared" si="1"/>
        <v>0</v>
      </c>
      <c r="D23" s="6"/>
      <c r="E23" s="7">
        <f t="shared" si="0"/>
        <v>0</v>
      </c>
      <c r="F23" s="6">
        <v>17</v>
      </c>
      <c r="G23" s="6">
        <v>17</v>
      </c>
      <c r="H23" s="1">
        <v>16.5</v>
      </c>
      <c r="I23" s="1" t="s">
        <v>17</v>
      </c>
      <c r="J23" s="7">
        <f t="shared" si="2"/>
        <v>2.2686500000000002E-2</v>
      </c>
      <c r="K23" s="1">
        <v>0.15</v>
      </c>
      <c r="L23" s="18"/>
    </row>
    <row r="24" spans="1:12" x14ac:dyDescent="0.3">
      <c r="A24" s="9">
        <v>20</v>
      </c>
      <c r="B24" s="1"/>
      <c r="C24" s="6">
        <f t="shared" si="1"/>
        <v>0</v>
      </c>
      <c r="D24" s="6"/>
      <c r="E24" s="7">
        <f t="shared" si="0"/>
        <v>0</v>
      </c>
      <c r="F24" s="6">
        <v>25.5</v>
      </c>
      <c r="G24" s="6">
        <v>25</v>
      </c>
      <c r="H24" s="1">
        <v>24</v>
      </c>
      <c r="I24" s="1" t="s">
        <v>9</v>
      </c>
      <c r="J24" s="7">
        <f t="shared" si="2"/>
        <v>5.1044625000000003E-2</v>
      </c>
      <c r="K24" s="1">
        <v>0.52600000000000002</v>
      </c>
      <c r="L24" s="18"/>
    </row>
    <row r="25" spans="1:12" x14ac:dyDescent="0.3">
      <c r="A25" s="9">
        <v>21</v>
      </c>
      <c r="B25" s="1">
        <v>39</v>
      </c>
      <c r="C25" s="6">
        <f t="shared" si="1"/>
        <v>12.420382165605096</v>
      </c>
      <c r="D25" s="6" t="s">
        <v>9</v>
      </c>
      <c r="E25" s="7">
        <f t="shared" si="0"/>
        <v>1.210987261146497E-2</v>
      </c>
      <c r="F25" s="6"/>
      <c r="G25" s="6"/>
      <c r="H25" s="1"/>
      <c r="I25" s="1"/>
      <c r="J25" s="7">
        <f t="shared" si="2"/>
        <v>0</v>
      </c>
      <c r="K25" s="1"/>
      <c r="L25" s="18"/>
    </row>
    <row r="26" spans="1:12" x14ac:dyDescent="0.3">
      <c r="A26" s="9">
        <v>22</v>
      </c>
      <c r="B26" s="1">
        <v>50</v>
      </c>
      <c r="C26" s="6">
        <f t="shared" si="1"/>
        <v>15.923566878980891</v>
      </c>
      <c r="D26" s="6" t="s">
        <v>18</v>
      </c>
      <c r="E26" s="7">
        <f t="shared" si="0"/>
        <v>1.9904458598726114E-2</v>
      </c>
      <c r="F26" s="6"/>
      <c r="G26" s="6"/>
      <c r="H26" s="1"/>
      <c r="I26" s="1"/>
      <c r="J26" s="7">
        <f t="shared" si="2"/>
        <v>0</v>
      </c>
      <c r="K26" s="1"/>
      <c r="L26" s="18"/>
    </row>
    <row r="27" spans="1:12" x14ac:dyDescent="0.3">
      <c r="A27" s="9">
        <v>23</v>
      </c>
      <c r="B27" s="1">
        <v>33</v>
      </c>
      <c r="C27" s="6">
        <f t="shared" si="1"/>
        <v>10.509554140127388</v>
      </c>
      <c r="D27" s="6" t="s">
        <v>9</v>
      </c>
      <c r="E27" s="7">
        <f t="shared" si="0"/>
        <v>8.6703821656050964E-3</v>
      </c>
      <c r="F27" s="6">
        <v>18.5</v>
      </c>
      <c r="G27" s="6">
        <v>21.5</v>
      </c>
      <c r="H27" s="1">
        <v>19</v>
      </c>
      <c r="I27" s="1" t="s">
        <v>17</v>
      </c>
      <c r="J27" s="7">
        <f t="shared" si="2"/>
        <v>2.6866625000000002E-2</v>
      </c>
      <c r="K27" s="1">
        <v>0.24299999999999999</v>
      </c>
      <c r="L27" s="18"/>
    </row>
    <row r="28" spans="1:12" x14ac:dyDescent="0.3">
      <c r="A28" s="9">
        <v>24</v>
      </c>
      <c r="B28" s="1"/>
      <c r="C28" s="6">
        <f t="shared" si="1"/>
        <v>0</v>
      </c>
      <c r="D28" s="1"/>
      <c r="E28" s="7">
        <f t="shared" si="0"/>
        <v>0</v>
      </c>
      <c r="F28" s="6">
        <v>19.5</v>
      </c>
      <c r="G28" s="6">
        <v>23.5</v>
      </c>
      <c r="H28" s="1">
        <v>22.5</v>
      </c>
      <c r="I28" s="1" t="s">
        <v>9</v>
      </c>
      <c r="J28" s="7">
        <f t="shared" si="2"/>
        <v>2.9849625000000005E-2</v>
      </c>
      <c r="K28" s="1">
        <v>0.29399999999999998</v>
      </c>
      <c r="L28" s="18"/>
    </row>
    <row r="29" spans="1:12" x14ac:dyDescent="0.3">
      <c r="A29" s="9">
        <v>25</v>
      </c>
      <c r="B29" s="1">
        <v>68</v>
      </c>
      <c r="C29" s="6">
        <f t="shared" si="1"/>
        <v>21.656050955414013</v>
      </c>
      <c r="D29" s="1" t="s">
        <v>9</v>
      </c>
      <c r="E29" s="7">
        <f t="shared" si="0"/>
        <v>3.681528662420383E-2</v>
      </c>
      <c r="F29" s="6"/>
      <c r="G29" s="6"/>
      <c r="H29" s="1"/>
      <c r="I29" s="1"/>
      <c r="J29" s="7">
        <f t="shared" si="2"/>
        <v>0</v>
      </c>
      <c r="K29" s="1"/>
      <c r="L29" s="18"/>
    </row>
    <row r="30" spans="1:12" x14ac:dyDescent="0.3">
      <c r="A30" s="9">
        <v>26</v>
      </c>
      <c r="B30" s="1">
        <v>28</v>
      </c>
      <c r="C30" s="6">
        <f t="shared" si="1"/>
        <v>8.9171974522292992</v>
      </c>
      <c r="D30" s="1" t="s">
        <v>17</v>
      </c>
      <c r="E30" s="7">
        <f t="shared" si="0"/>
        <v>6.2420382165605092E-3</v>
      </c>
      <c r="F30" s="6"/>
      <c r="G30" s="6"/>
      <c r="H30" s="1"/>
      <c r="I30" s="1"/>
      <c r="J30" s="7">
        <f t="shared" si="2"/>
        <v>0</v>
      </c>
      <c r="K30" s="1"/>
      <c r="L30" s="18"/>
    </row>
    <row r="31" spans="1:12" x14ac:dyDescent="0.3">
      <c r="A31" s="9">
        <v>27</v>
      </c>
      <c r="B31" s="1"/>
      <c r="C31" s="6">
        <f t="shared" si="1"/>
        <v>0</v>
      </c>
      <c r="D31" s="1"/>
      <c r="E31" s="7">
        <f t="shared" si="0"/>
        <v>0</v>
      </c>
      <c r="F31" s="6">
        <v>24.5</v>
      </c>
      <c r="G31" s="6">
        <v>25.5</v>
      </c>
      <c r="H31" s="1">
        <v>23</v>
      </c>
      <c r="I31" s="1" t="s">
        <v>9</v>
      </c>
      <c r="J31" s="7">
        <f t="shared" si="2"/>
        <v>4.7119625000000005E-2</v>
      </c>
      <c r="K31" s="1">
        <v>0.504</v>
      </c>
      <c r="L31" s="18"/>
    </row>
    <row r="32" spans="1:12" x14ac:dyDescent="0.3">
      <c r="A32" s="9">
        <v>28</v>
      </c>
      <c r="B32" s="1">
        <v>47</v>
      </c>
      <c r="C32" s="6">
        <f t="shared" si="1"/>
        <v>14.968152866242038</v>
      </c>
      <c r="D32" s="1" t="s">
        <v>18</v>
      </c>
      <c r="E32" s="7">
        <f t="shared" si="0"/>
        <v>1.7587579617834397E-2</v>
      </c>
      <c r="F32" s="6"/>
      <c r="G32" s="6"/>
      <c r="H32" s="1"/>
      <c r="I32" s="1"/>
      <c r="J32" s="7">
        <f t="shared" si="2"/>
        <v>0</v>
      </c>
      <c r="K32" s="1"/>
      <c r="L32" s="18"/>
    </row>
    <row r="33" spans="1:12" x14ac:dyDescent="0.3">
      <c r="A33" s="9">
        <v>29</v>
      </c>
      <c r="B33" s="1">
        <v>50</v>
      </c>
      <c r="C33" s="6">
        <f t="shared" si="1"/>
        <v>15.923566878980891</v>
      </c>
      <c r="D33" s="1" t="s">
        <v>9</v>
      </c>
      <c r="E33" s="7">
        <f t="shared" si="0"/>
        <v>1.9904458598726114E-2</v>
      </c>
      <c r="F33" s="6"/>
      <c r="G33" s="6"/>
      <c r="H33" s="1"/>
      <c r="I33" s="1"/>
      <c r="J33" s="7">
        <f t="shared" si="2"/>
        <v>0</v>
      </c>
      <c r="K33" s="1"/>
      <c r="L33" s="18"/>
    </row>
    <row r="34" spans="1:12" x14ac:dyDescent="0.3">
      <c r="A34" s="9">
        <v>30</v>
      </c>
      <c r="B34" s="1"/>
      <c r="C34" s="6">
        <f t="shared" si="1"/>
        <v>0</v>
      </c>
      <c r="D34" s="1"/>
      <c r="E34" s="7">
        <f t="shared" si="0"/>
        <v>0</v>
      </c>
      <c r="F34" s="6">
        <v>19</v>
      </c>
      <c r="G34" s="6">
        <v>24</v>
      </c>
      <c r="H34" s="1">
        <v>22</v>
      </c>
      <c r="I34" s="1" t="s">
        <v>9</v>
      </c>
      <c r="J34" s="7">
        <f t="shared" si="2"/>
        <v>2.8338499999999999E-2</v>
      </c>
      <c r="K34" s="1">
        <v>0.26400000000000001</v>
      </c>
      <c r="L34" s="18"/>
    </row>
    <row r="35" spans="1:12" x14ac:dyDescent="0.3">
      <c r="A35" s="9">
        <v>31</v>
      </c>
      <c r="B35" s="1">
        <v>33</v>
      </c>
      <c r="C35" s="6">
        <f t="shared" si="1"/>
        <v>10.509554140127388</v>
      </c>
      <c r="D35" s="1" t="s">
        <v>9</v>
      </c>
      <c r="E35" s="7">
        <f t="shared" si="0"/>
        <v>8.6703821656050964E-3</v>
      </c>
      <c r="F35" s="6"/>
      <c r="G35" s="6"/>
      <c r="H35" s="1"/>
      <c r="I35" s="1"/>
      <c r="J35" s="7">
        <f t="shared" si="2"/>
        <v>0</v>
      </c>
      <c r="K35" s="1"/>
      <c r="L35" s="18"/>
    </row>
    <row r="36" spans="1:12" x14ac:dyDescent="0.3">
      <c r="A36" s="9">
        <v>32</v>
      </c>
      <c r="B36" s="1">
        <v>31</v>
      </c>
      <c r="C36" s="6">
        <f t="shared" si="1"/>
        <v>9.872611464968152</v>
      </c>
      <c r="D36" s="1" t="s">
        <v>17</v>
      </c>
      <c r="E36" s="7">
        <f t="shared" si="0"/>
        <v>7.6512738853503183E-3</v>
      </c>
      <c r="F36" s="6">
        <v>17.5</v>
      </c>
      <c r="G36" s="6">
        <v>24.5</v>
      </c>
      <c r="H36" s="1">
        <v>22.5</v>
      </c>
      <c r="I36" s="1" t="s">
        <v>9</v>
      </c>
      <c r="J36" s="7">
        <f t="shared" si="2"/>
        <v>2.4040624999999999E-2</v>
      </c>
      <c r="K36" s="1">
        <v>0.245</v>
      </c>
      <c r="L36" s="18"/>
    </row>
    <row r="37" spans="1:12" x14ac:dyDescent="0.3">
      <c r="A37" s="9">
        <v>33</v>
      </c>
      <c r="B37" s="1">
        <v>54</v>
      </c>
      <c r="C37" s="6">
        <f t="shared" si="1"/>
        <v>17.197452229299362</v>
      </c>
      <c r="D37" s="1" t="s">
        <v>9</v>
      </c>
      <c r="E37" s="7">
        <f t="shared" si="0"/>
        <v>2.3216560509554139E-2</v>
      </c>
      <c r="F37" s="6">
        <v>27</v>
      </c>
      <c r="G37" s="6">
        <v>25</v>
      </c>
      <c r="H37" s="1">
        <v>22.5</v>
      </c>
      <c r="I37" s="1" t="s">
        <v>9</v>
      </c>
      <c r="J37" s="7">
        <f t="shared" si="2"/>
        <v>5.72265E-2</v>
      </c>
      <c r="K37" s="1">
        <v>0.56799999999999995</v>
      </c>
      <c r="L37" s="18"/>
    </row>
    <row r="38" spans="1:12" x14ac:dyDescent="0.3">
      <c r="A38" s="9">
        <v>34</v>
      </c>
      <c r="B38" s="1">
        <v>52</v>
      </c>
      <c r="C38" s="6">
        <f t="shared" si="1"/>
        <v>16.560509554140125</v>
      </c>
      <c r="D38" s="1" t="s">
        <v>9</v>
      </c>
      <c r="E38" s="7">
        <f t="shared" si="0"/>
        <v>2.1528662420382164E-2</v>
      </c>
      <c r="F38" s="6">
        <v>18.5</v>
      </c>
      <c r="G38" s="6">
        <v>21.5</v>
      </c>
      <c r="H38" s="1">
        <v>20</v>
      </c>
      <c r="I38" s="1" t="s">
        <v>9</v>
      </c>
      <c r="J38" s="7">
        <f t="shared" si="2"/>
        <v>2.6866625000000002E-2</v>
      </c>
      <c r="K38" s="1">
        <v>0.24299999999999999</v>
      </c>
      <c r="L38" s="18"/>
    </row>
    <row r="39" spans="1:12" x14ac:dyDescent="0.3">
      <c r="A39" s="9">
        <v>35</v>
      </c>
      <c r="B39" s="1">
        <v>49</v>
      </c>
      <c r="C39" s="6">
        <f t="shared" si="1"/>
        <v>15.605095541401273</v>
      </c>
      <c r="D39" s="1" t="s">
        <v>16</v>
      </c>
      <c r="E39" s="7">
        <f t="shared" si="0"/>
        <v>1.911624203821656E-2</v>
      </c>
      <c r="F39" s="6"/>
      <c r="G39" s="6"/>
      <c r="H39" s="1"/>
      <c r="I39" s="1"/>
      <c r="J39" s="7">
        <f t="shared" si="2"/>
        <v>0</v>
      </c>
      <c r="K39" s="1"/>
      <c r="L39" s="18"/>
    </row>
    <row r="40" spans="1:12" x14ac:dyDescent="0.3">
      <c r="A40" s="9">
        <v>36</v>
      </c>
      <c r="B40" s="1">
        <v>29</v>
      </c>
      <c r="C40" s="6">
        <f t="shared" si="1"/>
        <v>9.2356687898089174</v>
      </c>
      <c r="D40" s="1" t="s">
        <v>16</v>
      </c>
      <c r="E40" s="7">
        <f t="shared" si="0"/>
        <v>6.6958598726114659E-3</v>
      </c>
      <c r="F40" s="6"/>
      <c r="G40" s="6"/>
      <c r="H40" s="1"/>
      <c r="I40" s="1"/>
      <c r="J40" s="7">
        <f t="shared" si="2"/>
        <v>0</v>
      </c>
      <c r="K40" s="1"/>
      <c r="L40" s="18"/>
    </row>
    <row r="41" spans="1:12" x14ac:dyDescent="0.3">
      <c r="A41" s="9">
        <v>37</v>
      </c>
      <c r="B41" s="1">
        <v>29</v>
      </c>
      <c r="C41" s="6">
        <f t="shared" si="1"/>
        <v>9.2356687898089174</v>
      </c>
      <c r="D41" s="1" t="s">
        <v>17</v>
      </c>
      <c r="E41" s="7">
        <f t="shared" si="0"/>
        <v>6.6958598726114659E-3</v>
      </c>
      <c r="F41" s="6"/>
      <c r="G41" s="6"/>
      <c r="H41" s="1"/>
      <c r="I41" s="1"/>
      <c r="J41" s="7">
        <f t="shared" si="2"/>
        <v>0</v>
      </c>
      <c r="K41" s="1"/>
      <c r="L41" s="18"/>
    </row>
    <row r="42" spans="1:12" x14ac:dyDescent="0.3">
      <c r="A42" s="9">
        <v>38</v>
      </c>
      <c r="B42" s="1">
        <v>36</v>
      </c>
      <c r="C42" s="6">
        <f t="shared" si="1"/>
        <v>11.464968152866241</v>
      </c>
      <c r="D42" s="1" t="s">
        <v>9</v>
      </c>
      <c r="E42" s="7">
        <f t="shared" si="0"/>
        <v>1.0318471337579618E-2</v>
      </c>
      <c r="F42" s="6">
        <v>12.5</v>
      </c>
      <c r="G42" s="6">
        <v>18</v>
      </c>
      <c r="H42" s="1">
        <v>17</v>
      </c>
      <c r="I42" s="1" t="s">
        <v>9</v>
      </c>
      <c r="J42" s="7">
        <f t="shared" si="2"/>
        <v>1.2265625E-2</v>
      </c>
      <c r="K42" s="1">
        <v>8.5000000000000006E-2</v>
      </c>
      <c r="L42" s="18"/>
    </row>
    <row r="43" spans="1:12" x14ac:dyDescent="0.3">
      <c r="A43" s="9">
        <v>39</v>
      </c>
      <c r="B43" s="1">
        <v>33</v>
      </c>
      <c r="C43" s="6">
        <f t="shared" si="1"/>
        <v>10.509554140127388</v>
      </c>
      <c r="D43" s="1" t="s">
        <v>9</v>
      </c>
      <c r="E43" s="7">
        <f t="shared" si="0"/>
        <v>8.6703821656050964E-3</v>
      </c>
      <c r="F43" s="6">
        <v>12</v>
      </c>
      <c r="G43" s="6">
        <v>18</v>
      </c>
      <c r="H43" s="1">
        <v>17</v>
      </c>
      <c r="I43" s="1" t="s">
        <v>17</v>
      </c>
      <c r="J43" s="7">
        <f t="shared" si="2"/>
        <v>1.1304000000000002E-2</v>
      </c>
      <c r="K43" s="1">
        <v>6.9000000000000006E-2</v>
      </c>
      <c r="L43" s="18"/>
    </row>
    <row r="44" spans="1:12" x14ac:dyDescent="0.3">
      <c r="A44" s="9">
        <v>40</v>
      </c>
      <c r="B44" s="1">
        <v>27</v>
      </c>
      <c r="C44" s="6">
        <f t="shared" si="1"/>
        <v>8.598726114649681</v>
      </c>
      <c r="D44" s="1" t="s">
        <v>17</v>
      </c>
      <c r="E44" s="7">
        <f t="shared" si="0"/>
        <v>5.8041401273885348E-3</v>
      </c>
      <c r="F44" s="6"/>
      <c r="G44" s="6"/>
      <c r="H44" s="1"/>
      <c r="I44" s="1"/>
      <c r="J44" s="7">
        <f t="shared" si="2"/>
        <v>0</v>
      </c>
      <c r="K44" s="1"/>
      <c r="L44" s="18"/>
    </row>
    <row r="45" spans="1:12" x14ac:dyDescent="0.3">
      <c r="A45" s="9">
        <v>41</v>
      </c>
      <c r="B45" s="1"/>
      <c r="C45" s="6">
        <f t="shared" si="1"/>
        <v>0</v>
      </c>
      <c r="D45" s="1"/>
      <c r="E45" s="7">
        <f t="shared" si="0"/>
        <v>0</v>
      </c>
      <c r="F45" s="6">
        <v>24</v>
      </c>
      <c r="G45" s="6">
        <v>25.5</v>
      </c>
      <c r="H45" s="1">
        <v>21</v>
      </c>
      <c r="I45" s="1" t="s">
        <v>9</v>
      </c>
      <c r="J45" s="7">
        <f t="shared" si="2"/>
        <v>4.5216000000000006E-2</v>
      </c>
      <c r="K45" s="1">
        <v>0.46400000000000002</v>
      </c>
      <c r="L45" s="18"/>
    </row>
    <row r="46" spans="1:12" x14ac:dyDescent="0.3">
      <c r="A46" s="9">
        <v>42</v>
      </c>
      <c r="B46" s="1">
        <v>54</v>
      </c>
      <c r="C46" s="6">
        <f t="shared" si="1"/>
        <v>17.197452229299362</v>
      </c>
      <c r="D46" s="1" t="s">
        <v>9</v>
      </c>
      <c r="E46" s="7">
        <f t="shared" si="0"/>
        <v>2.3216560509554139E-2</v>
      </c>
      <c r="F46" s="6"/>
      <c r="G46" s="6"/>
      <c r="H46" s="1"/>
      <c r="I46" s="1"/>
      <c r="J46" s="7">
        <f t="shared" si="2"/>
        <v>0</v>
      </c>
      <c r="K46" s="1"/>
      <c r="L46" s="18"/>
    </row>
    <row r="47" spans="1:12" x14ac:dyDescent="0.3">
      <c r="A47" s="9">
        <v>43</v>
      </c>
      <c r="B47" s="1">
        <v>25</v>
      </c>
      <c r="C47" s="6">
        <f t="shared" si="1"/>
        <v>7.9617834394904454</v>
      </c>
      <c r="D47" s="1" t="s">
        <v>17</v>
      </c>
      <c r="E47" s="7">
        <f t="shared" si="0"/>
        <v>4.9761146496815284E-3</v>
      </c>
      <c r="F47" s="6"/>
      <c r="G47" s="6"/>
      <c r="H47" s="1"/>
      <c r="I47" s="1"/>
      <c r="J47" s="7">
        <f t="shared" si="2"/>
        <v>0</v>
      </c>
      <c r="K47" s="1"/>
      <c r="L47" s="18"/>
    </row>
    <row r="48" spans="1:12" x14ac:dyDescent="0.3">
      <c r="A48" s="9">
        <v>44</v>
      </c>
      <c r="B48" s="1"/>
      <c r="C48" s="6">
        <f t="shared" si="1"/>
        <v>0</v>
      </c>
      <c r="D48" s="1"/>
      <c r="E48" s="7">
        <f t="shared" si="0"/>
        <v>0</v>
      </c>
      <c r="F48" s="6">
        <v>17</v>
      </c>
      <c r="G48" s="6">
        <v>21</v>
      </c>
      <c r="H48" s="1">
        <v>20</v>
      </c>
      <c r="I48" s="1" t="s">
        <v>9</v>
      </c>
      <c r="J48" s="7">
        <f t="shared" si="2"/>
        <v>2.2686500000000002E-2</v>
      </c>
      <c r="K48" s="1">
        <v>0.183</v>
      </c>
      <c r="L48" s="18"/>
    </row>
    <row r="49" spans="1:12" x14ac:dyDescent="0.3">
      <c r="A49" s="9">
        <v>45</v>
      </c>
      <c r="B49" s="1">
        <v>45</v>
      </c>
      <c r="C49" s="6">
        <f t="shared" si="1"/>
        <v>14.331210191082802</v>
      </c>
      <c r="D49" s="1" t="s">
        <v>9</v>
      </c>
      <c r="E49" s="7">
        <f t="shared" si="0"/>
        <v>1.6122611464968153E-2</v>
      </c>
      <c r="F49" s="6"/>
      <c r="G49" s="6"/>
      <c r="H49" s="1"/>
      <c r="I49" s="1"/>
      <c r="J49" s="7">
        <f t="shared" si="2"/>
        <v>0</v>
      </c>
      <c r="K49" s="1"/>
      <c r="L49" s="18"/>
    </row>
    <row r="50" spans="1:12" x14ac:dyDescent="0.3">
      <c r="A50" s="9">
        <v>46</v>
      </c>
      <c r="B50" s="1"/>
      <c r="C50" s="6">
        <f t="shared" si="1"/>
        <v>0</v>
      </c>
      <c r="D50" s="1"/>
      <c r="E50" s="7">
        <f t="shared" si="0"/>
        <v>0</v>
      </c>
      <c r="F50" s="6">
        <v>16.5</v>
      </c>
      <c r="G50" s="6">
        <v>18</v>
      </c>
      <c r="H50" s="1">
        <v>19</v>
      </c>
      <c r="I50" s="1" t="s">
        <v>9</v>
      </c>
      <c r="J50" s="7">
        <f t="shared" si="2"/>
        <v>2.1371625000000002E-2</v>
      </c>
      <c r="K50" s="1">
        <v>0.158</v>
      </c>
      <c r="L50" s="18"/>
    </row>
    <row r="51" spans="1:12" x14ac:dyDescent="0.3">
      <c r="A51" s="9">
        <v>47</v>
      </c>
      <c r="B51" s="1">
        <v>44</v>
      </c>
      <c r="C51" s="6">
        <f t="shared" si="1"/>
        <v>14.012738853503183</v>
      </c>
      <c r="D51" s="1" t="s">
        <v>9</v>
      </c>
      <c r="E51" s="7">
        <f t="shared" si="0"/>
        <v>1.5414012738853502E-2</v>
      </c>
      <c r="F51" s="6">
        <v>27.5</v>
      </c>
      <c r="G51" s="6">
        <v>25</v>
      </c>
      <c r="H51" s="1">
        <v>21.5</v>
      </c>
      <c r="I51" s="1" t="s">
        <v>9</v>
      </c>
      <c r="J51" s="7">
        <f t="shared" si="2"/>
        <v>5.9365625000000005E-2</v>
      </c>
      <c r="K51" s="1">
        <v>0.61099999999999999</v>
      </c>
      <c r="L51" s="18"/>
    </row>
    <row r="52" spans="1:12" x14ac:dyDescent="0.3">
      <c r="A52" s="9">
        <v>48</v>
      </c>
      <c r="B52" s="1">
        <v>64</v>
      </c>
      <c r="C52" s="6">
        <f t="shared" si="1"/>
        <v>20.38216560509554</v>
      </c>
      <c r="D52" s="1" t="s">
        <v>9</v>
      </c>
      <c r="E52" s="7">
        <f t="shared" si="0"/>
        <v>3.2611464968152863E-2</v>
      </c>
      <c r="F52" s="6"/>
      <c r="G52" s="6"/>
      <c r="H52" s="1"/>
      <c r="I52" s="1"/>
      <c r="J52" s="7">
        <f t="shared" si="2"/>
        <v>0</v>
      </c>
      <c r="K52" s="1"/>
      <c r="L52" s="18"/>
    </row>
    <row r="53" spans="1:12" x14ac:dyDescent="0.3">
      <c r="A53" s="9">
        <v>49</v>
      </c>
      <c r="B53" s="1">
        <v>34</v>
      </c>
      <c r="C53" s="6">
        <f t="shared" si="1"/>
        <v>10.828025477707007</v>
      </c>
      <c r="D53" s="1" t="s">
        <v>9</v>
      </c>
      <c r="E53" s="7">
        <f t="shared" si="0"/>
        <v>9.2038216560509575E-3</v>
      </c>
      <c r="F53" s="6"/>
      <c r="G53" s="6"/>
      <c r="H53" s="1"/>
      <c r="I53" s="1"/>
      <c r="J53" s="7">
        <f t="shared" si="2"/>
        <v>0</v>
      </c>
      <c r="K53" s="1"/>
      <c r="L53" s="18"/>
    </row>
    <row r="54" spans="1:12" x14ac:dyDescent="0.3">
      <c r="A54" s="9">
        <v>50</v>
      </c>
      <c r="B54" s="1">
        <v>29</v>
      </c>
      <c r="C54" s="6">
        <f t="shared" si="1"/>
        <v>9.2356687898089174</v>
      </c>
      <c r="D54" s="1" t="s">
        <v>9</v>
      </c>
      <c r="E54" s="7">
        <f t="shared" si="0"/>
        <v>6.6958598726114659E-3</v>
      </c>
      <c r="F54" s="6"/>
      <c r="G54" s="6"/>
      <c r="H54" s="1"/>
      <c r="I54" s="1"/>
      <c r="J54" s="7">
        <f t="shared" si="2"/>
        <v>0</v>
      </c>
      <c r="K54" s="1"/>
      <c r="L54" s="18"/>
    </row>
    <row r="55" spans="1:12" x14ac:dyDescent="0.3">
      <c r="A55" s="9">
        <v>51</v>
      </c>
      <c r="B55" s="1">
        <v>33</v>
      </c>
      <c r="C55" s="6">
        <f t="shared" si="1"/>
        <v>10.509554140127388</v>
      </c>
      <c r="D55" s="1" t="s">
        <v>9</v>
      </c>
      <c r="E55" s="7">
        <f t="shared" si="0"/>
        <v>8.6703821656050964E-3</v>
      </c>
      <c r="F55" s="6"/>
      <c r="G55" s="6"/>
      <c r="H55" s="1"/>
      <c r="I55" s="1"/>
      <c r="J55" s="7">
        <f t="shared" si="2"/>
        <v>0</v>
      </c>
      <c r="K55" s="1"/>
      <c r="L55" s="18"/>
    </row>
    <row r="56" spans="1:12" x14ac:dyDescent="0.3">
      <c r="A56" s="9">
        <v>52</v>
      </c>
      <c r="B56" s="1">
        <v>20</v>
      </c>
      <c r="C56" s="6">
        <f t="shared" si="1"/>
        <v>6.3694267515923562</v>
      </c>
      <c r="D56" s="1" t="s">
        <v>9</v>
      </c>
      <c r="E56" s="7">
        <f t="shared" si="0"/>
        <v>3.1847133757961781E-3</v>
      </c>
      <c r="F56" s="6"/>
      <c r="G56" s="6"/>
      <c r="H56" s="1"/>
      <c r="I56" s="1"/>
      <c r="J56" s="7">
        <f t="shared" si="2"/>
        <v>0</v>
      </c>
      <c r="K56" s="1"/>
      <c r="L56" s="18"/>
    </row>
    <row r="57" spans="1:12" x14ac:dyDescent="0.3">
      <c r="A57" s="9">
        <v>53</v>
      </c>
      <c r="B57" s="1">
        <v>35</v>
      </c>
      <c r="C57" s="6">
        <f t="shared" si="1"/>
        <v>11.146496815286623</v>
      </c>
      <c r="D57" s="1" t="s">
        <v>17</v>
      </c>
      <c r="E57" s="7">
        <f t="shared" si="0"/>
        <v>9.7531847133757957E-3</v>
      </c>
      <c r="F57" s="6"/>
      <c r="G57" s="6"/>
      <c r="H57" s="1"/>
      <c r="I57" s="1"/>
      <c r="J57" s="7">
        <f t="shared" si="2"/>
        <v>0</v>
      </c>
      <c r="K57" s="1"/>
      <c r="L57" s="18"/>
    </row>
    <row r="58" spans="1:12" x14ac:dyDescent="0.3">
      <c r="A58" s="9">
        <v>54</v>
      </c>
      <c r="B58" s="1">
        <v>57</v>
      </c>
      <c r="C58" s="6">
        <f t="shared" si="1"/>
        <v>18.152866242038215</v>
      </c>
      <c r="D58" s="1" t="s">
        <v>9</v>
      </c>
      <c r="E58" s="7">
        <f t="shared" si="0"/>
        <v>2.5867834394904459E-2</v>
      </c>
      <c r="F58" s="6">
        <v>22</v>
      </c>
      <c r="G58" s="6">
        <v>24.5</v>
      </c>
      <c r="H58" s="1">
        <v>21</v>
      </c>
      <c r="I58" s="1" t="s">
        <v>9</v>
      </c>
      <c r="J58" s="7">
        <f t="shared" si="2"/>
        <v>3.7994E-2</v>
      </c>
      <c r="K58" s="1">
        <v>0.373</v>
      </c>
      <c r="L58" s="18"/>
    </row>
    <row r="59" spans="1:12" x14ac:dyDescent="0.3">
      <c r="A59" s="9">
        <v>55</v>
      </c>
      <c r="B59" s="1">
        <v>52</v>
      </c>
      <c r="C59" s="6">
        <f t="shared" si="1"/>
        <v>16.560509554140125</v>
      </c>
      <c r="D59" s="1" t="s">
        <v>9</v>
      </c>
      <c r="E59" s="7">
        <f t="shared" si="0"/>
        <v>2.1528662420382164E-2</v>
      </c>
      <c r="F59" s="6">
        <v>21</v>
      </c>
      <c r="G59" s="6">
        <v>24</v>
      </c>
      <c r="H59" s="1">
        <v>22</v>
      </c>
      <c r="I59" s="1" t="s">
        <v>9</v>
      </c>
      <c r="J59" s="7">
        <f t="shared" si="2"/>
        <v>3.4618500000000003E-2</v>
      </c>
      <c r="K59" s="1">
        <v>0.32600000000000001</v>
      </c>
      <c r="L59" s="18"/>
    </row>
    <row r="60" spans="1:12" x14ac:dyDescent="0.3">
      <c r="A60" s="9">
        <v>56</v>
      </c>
      <c r="B60" s="1">
        <v>50</v>
      </c>
      <c r="C60" s="6">
        <f t="shared" si="1"/>
        <v>15.923566878980891</v>
      </c>
      <c r="D60" s="1" t="s">
        <v>9</v>
      </c>
      <c r="E60" s="7">
        <f t="shared" si="0"/>
        <v>1.9904458598726114E-2</v>
      </c>
      <c r="F60" s="6">
        <v>19.5</v>
      </c>
      <c r="G60" s="6">
        <v>24.5</v>
      </c>
      <c r="H60" s="1">
        <v>23</v>
      </c>
      <c r="I60" s="1" t="s">
        <v>9</v>
      </c>
      <c r="J60" s="7">
        <f t="shared" si="2"/>
        <v>2.9849625000000005E-2</v>
      </c>
      <c r="K60" s="1">
        <v>0.30599999999999999</v>
      </c>
      <c r="L60" s="18"/>
    </row>
    <row r="61" spans="1:12" x14ac:dyDescent="0.3">
      <c r="A61" s="9">
        <v>57</v>
      </c>
      <c r="B61" s="1">
        <v>56</v>
      </c>
      <c r="C61" s="6">
        <f t="shared" si="1"/>
        <v>17.834394904458598</v>
      </c>
      <c r="D61" s="1" t="s">
        <v>9</v>
      </c>
      <c r="E61" s="7">
        <f t="shared" si="0"/>
        <v>2.4968152866242037E-2</v>
      </c>
      <c r="F61" s="6">
        <v>22.5</v>
      </c>
      <c r="G61" s="6">
        <v>24.5</v>
      </c>
      <c r="H61" s="1">
        <v>23.5</v>
      </c>
      <c r="I61" s="1" t="s">
        <v>9</v>
      </c>
      <c r="J61" s="7">
        <f t="shared" si="2"/>
        <v>3.9740625000000002E-2</v>
      </c>
      <c r="K61" s="1">
        <v>0.40899999999999997</v>
      </c>
      <c r="L61" s="18"/>
    </row>
    <row r="62" spans="1:12" x14ac:dyDescent="0.3">
      <c r="A62" s="9">
        <v>58</v>
      </c>
      <c r="B62" s="1">
        <v>52</v>
      </c>
      <c r="C62" s="6">
        <f t="shared" si="1"/>
        <v>16.560509554140125</v>
      </c>
      <c r="D62" s="1" t="s">
        <v>9</v>
      </c>
      <c r="E62" s="7">
        <f t="shared" si="0"/>
        <v>2.1528662420382164E-2</v>
      </c>
      <c r="F62" s="6"/>
      <c r="G62" s="6"/>
      <c r="H62" s="1"/>
      <c r="I62" s="1"/>
      <c r="J62" s="7">
        <f t="shared" si="2"/>
        <v>0</v>
      </c>
      <c r="K62" s="1"/>
      <c r="L62" s="18"/>
    </row>
    <row r="63" spans="1:12" x14ac:dyDescent="0.3">
      <c r="A63" s="9">
        <v>59</v>
      </c>
      <c r="B63" s="1">
        <v>49</v>
      </c>
      <c r="C63" s="6">
        <f t="shared" si="1"/>
        <v>15.605095541401273</v>
      </c>
      <c r="D63" s="1" t="s">
        <v>9</v>
      </c>
      <c r="E63" s="7">
        <f t="shared" si="0"/>
        <v>1.911624203821656E-2</v>
      </c>
      <c r="F63" s="6">
        <v>21</v>
      </c>
      <c r="G63" s="6">
        <v>21.5</v>
      </c>
      <c r="H63" s="1">
        <v>19</v>
      </c>
      <c r="I63" s="1" t="s">
        <v>17</v>
      </c>
      <c r="J63" s="7">
        <f t="shared" si="2"/>
        <v>3.4618500000000003E-2</v>
      </c>
      <c r="K63" s="1">
        <v>0.29899999999999999</v>
      </c>
      <c r="L63" s="18"/>
    </row>
    <row r="64" spans="1:12" x14ac:dyDescent="0.3">
      <c r="A64" s="9">
        <v>60</v>
      </c>
      <c r="B64" s="1">
        <v>52</v>
      </c>
      <c r="C64" s="6">
        <f t="shared" si="1"/>
        <v>16.560509554140125</v>
      </c>
      <c r="D64" s="1" t="s">
        <v>9</v>
      </c>
      <c r="E64" s="7">
        <f t="shared" si="0"/>
        <v>2.1528662420382164E-2</v>
      </c>
      <c r="F64" s="6">
        <v>20.5</v>
      </c>
      <c r="G64" s="6">
        <v>21.5</v>
      </c>
      <c r="H64" s="1">
        <v>18</v>
      </c>
      <c r="I64" s="1" t="s">
        <v>9</v>
      </c>
      <c r="J64" s="7">
        <f t="shared" si="2"/>
        <v>3.2989625000000002E-2</v>
      </c>
      <c r="K64" s="1">
        <v>0.29899999999999999</v>
      </c>
      <c r="L64" s="18"/>
    </row>
    <row r="65" spans="1:12" x14ac:dyDescent="0.3">
      <c r="A65" s="9">
        <v>61</v>
      </c>
      <c r="B65" s="1">
        <v>30</v>
      </c>
      <c r="C65" s="6">
        <f t="shared" si="1"/>
        <v>9.5541401273885338</v>
      </c>
      <c r="D65" s="1" t="s">
        <v>9</v>
      </c>
      <c r="E65" s="7">
        <f t="shared" si="0"/>
        <v>7.1656050955414006E-3</v>
      </c>
      <c r="F65" s="6"/>
      <c r="G65" s="6"/>
      <c r="H65" s="1"/>
      <c r="I65" s="1"/>
      <c r="J65" s="7">
        <f t="shared" si="2"/>
        <v>0</v>
      </c>
      <c r="K65" s="1"/>
      <c r="L65" s="18"/>
    </row>
    <row r="66" spans="1:12" x14ac:dyDescent="0.3">
      <c r="A66" s="9">
        <v>62</v>
      </c>
      <c r="B66" s="1">
        <v>58</v>
      </c>
      <c r="C66" s="6">
        <f t="shared" si="1"/>
        <v>18.471337579617835</v>
      </c>
      <c r="D66" s="1" t="s">
        <v>9</v>
      </c>
      <c r="E66" s="7">
        <f t="shared" si="0"/>
        <v>2.6783439490445864E-2</v>
      </c>
      <c r="F66" s="6">
        <v>24</v>
      </c>
      <c r="G66" s="6">
        <v>23.5</v>
      </c>
      <c r="H66" s="1">
        <v>20</v>
      </c>
      <c r="I66" s="1" t="s">
        <v>9</v>
      </c>
      <c r="J66" s="7">
        <f t="shared" si="2"/>
        <v>4.5216000000000006E-2</v>
      </c>
      <c r="K66" s="1">
        <v>0.42899999999999999</v>
      </c>
      <c r="L66" s="18"/>
    </row>
    <row r="67" spans="1:12" x14ac:dyDescent="0.3">
      <c r="A67" s="9">
        <v>63</v>
      </c>
      <c r="B67" s="1">
        <v>51</v>
      </c>
      <c r="C67" s="6">
        <f t="shared" si="1"/>
        <v>16.242038216560509</v>
      </c>
      <c r="D67" s="1" t="s">
        <v>9</v>
      </c>
      <c r="E67" s="7">
        <f t="shared" si="0"/>
        <v>2.0708598726114649E-2</v>
      </c>
      <c r="F67" s="6">
        <v>20.5</v>
      </c>
      <c r="G67" s="6">
        <v>23.5</v>
      </c>
      <c r="H67" s="1">
        <v>21</v>
      </c>
      <c r="I67" s="1" t="s">
        <v>9</v>
      </c>
      <c r="J67" s="7">
        <f t="shared" si="2"/>
        <v>3.2989625000000002E-2</v>
      </c>
      <c r="K67" s="1">
        <v>0.32600000000000001</v>
      </c>
      <c r="L67" s="18"/>
    </row>
    <row r="68" spans="1:12" x14ac:dyDescent="0.3">
      <c r="A68" s="9">
        <v>64</v>
      </c>
      <c r="B68" s="1">
        <v>57</v>
      </c>
      <c r="C68" s="6">
        <f t="shared" si="1"/>
        <v>18.152866242038215</v>
      </c>
      <c r="D68" s="1" t="s">
        <v>9</v>
      </c>
      <c r="E68" s="7">
        <f t="shared" si="0"/>
        <v>2.5867834394904459E-2</v>
      </c>
      <c r="F68" s="6">
        <v>23.5</v>
      </c>
      <c r="G68" s="6">
        <v>24.5</v>
      </c>
      <c r="H68" s="1">
        <v>20</v>
      </c>
      <c r="I68" s="1" t="s">
        <v>17</v>
      </c>
      <c r="J68" s="7">
        <f t="shared" si="2"/>
        <v>4.3351625000000005E-2</v>
      </c>
      <c r="K68" s="1">
        <v>0.44600000000000001</v>
      </c>
      <c r="L68" s="18"/>
    </row>
    <row r="69" spans="1:12" x14ac:dyDescent="0.3">
      <c r="A69" s="17" t="s">
        <v>27</v>
      </c>
      <c r="B69" s="21"/>
      <c r="C69" s="22">
        <f>B69/3.14+AVERAGE(C5:C68)</f>
        <v>10.987261146496813</v>
      </c>
      <c r="D69" s="17">
        <f>COUNT(B5:B68)</f>
        <v>52</v>
      </c>
      <c r="E69" s="17">
        <f>SUM(E5:E68)</f>
        <v>0.80128980891719759</v>
      </c>
      <c r="F69" s="17">
        <f>AVERAGE($F5:$F68)</f>
        <v>20.783333333333335</v>
      </c>
      <c r="G69" s="17">
        <f>AVERAGE(G5:G68)</f>
        <v>22.883333333333333</v>
      </c>
      <c r="H69" s="17">
        <f>AVERAGE(H5:H68)</f>
        <v>20.766666666666666</v>
      </c>
      <c r="I69" s="17">
        <f>COUNT(F5:F68)</f>
        <v>30</v>
      </c>
      <c r="J69" s="17">
        <f>SUM(J5:J68)</f>
        <v>1.053528875</v>
      </c>
      <c r="K69" s="17">
        <f>SUM(K5:K68)</f>
        <v>10.170999999999999</v>
      </c>
      <c r="L69" s="17">
        <f>1/0.005*K69</f>
        <v>2034.1999999999998</v>
      </c>
    </row>
    <row r="70" spans="1:12" ht="57.6" customHeight="1" x14ac:dyDescent="0.3">
      <c r="A70" s="15" t="s">
        <v>39</v>
      </c>
      <c r="B70" s="14"/>
      <c r="C70" s="3" t="s">
        <v>33</v>
      </c>
      <c r="D70" s="3" t="s">
        <v>28</v>
      </c>
      <c r="E70" s="3" t="s">
        <v>37</v>
      </c>
      <c r="F70" s="4" t="s">
        <v>34</v>
      </c>
      <c r="G70" s="4" t="s">
        <v>35</v>
      </c>
      <c r="H70" s="4" t="s">
        <v>36</v>
      </c>
      <c r="I70" s="4" t="s">
        <v>29</v>
      </c>
      <c r="J70" s="4" t="s">
        <v>38</v>
      </c>
      <c r="K70" s="4" t="s">
        <v>40</v>
      </c>
      <c r="L70" s="4" t="s">
        <v>42</v>
      </c>
    </row>
    <row r="71" spans="1:12" x14ac:dyDescent="0.3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x14ac:dyDescent="0.3">
      <c r="A72" s="11">
        <f>195-D69</f>
        <v>143</v>
      </c>
      <c r="B72" s="11">
        <f>D69-I69</f>
        <v>22</v>
      </c>
      <c r="C72" s="11">
        <f>195-I69</f>
        <v>165</v>
      </c>
      <c r="E72" s="11">
        <f>A68-D69</f>
        <v>12</v>
      </c>
      <c r="F72" s="11">
        <f>A68/100*E72</f>
        <v>7.68</v>
      </c>
    </row>
    <row r="73" spans="1:12" ht="28.8" x14ac:dyDescent="0.3">
      <c r="A73" s="15" t="s">
        <v>30</v>
      </c>
      <c r="B73" s="15" t="s">
        <v>31</v>
      </c>
      <c r="C73" s="15" t="s">
        <v>32</v>
      </c>
      <c r="E73" s="15" t="s">
        <v>58</v>
      </c>
      <c r="F73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D34FF-CF40-4BD7-8752-662C815664F1}">
  <dimension ref="A1:N42"/>
  <sheetViews>
    <sheetView topLeftCell="A20" workbookViewId="0">
      <selection activeCell="P19" sqref="P19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19</v>
      </c>
      <c r="B2" s="1" t="s">
        <v>4</v>
      </c>
      <c r="C2" s="1" t="s">
        <v>20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</row>
    <row r="5" spans="1:14" x14ac:dyDescent="0.3">
      <c r="A5" s="9">
        <v>1</v>
      </c>
      <c r="B5" s="1"/>
      <c r="C5" s="1"/>
      <c r="D5" s="1"/>
      <c r="E5" s="7">
        <f t="shared" ref="E5:E37" si="0">3.14*C5^2/4*10^-4</f>
        <v>0</v>
      </c>
      <c r="F5" s="6">
        <v>26.5</v>
      </c>
      <c r="G5" s="6">
        <v>22.5</v>
      </c>
      <c r="H5" s="1">
        <v>17</v>
      </c>
      <c r="I5" s="1" t="s">
        <v>9</v>
      </c>
      <c r="J5" s="7">
        <f>3.14*F5^2/4*10^-4</f>
        <v>5.5126625000000005E-2</v>
      </c>
      <c r="K5" s="7">
        <v>0.52300000000000002</v>
      </c>
      <c r="M5" t="s">
        <v>9</v>
      </c>
      <c r="N5">
        <f>COUNTIF(I5:I97,"N")</f>
        <v>12</v>
      </c>
    </row>
    <row r="6" spans="1:14" x14ac:dyDescent="0.3">
      <c r="A6" s="9">
        <v>2</v>
      </c>
      <c r="B6" s="1">
        <v>24</v>
      </c>
      <c r="C6" s="6">
        <f t="shared" ref="C6:C37" si="1">B6/3.14</f>
        <v>7.6433121019108281</v>
      </c>
      <c r="D6" s="1" t="s">
        <v>17</v>
      </c>
      <c r="E6" s="7">
        <f t="shared" si="0"/>
        <v>4.5859872611464974E-3</v>
      </c>
      <c r="F6" s="6"/>
      <c r="G6" s="6"/>
      <c r="H6" s="1"/>
      <c r="I6" s="1"/>
      <c r="J6" s="7">
        <f t="shared" ref="J6:J37" si="2">3.14*F6^2/4*10^-4</f>
        <v>0</v>
      </c>
      <c r="K6" s="20"/>
      <c r="M6" t="s">
        <v>15</v>
      </c>
      <c r="N6">
        <f>COUNTIF(I5:I97,"R")</f>
        <v>0</v>
      </c>
    </row>
    <row r="7" spans="1:14" x14ac:dyDescent="0.3">
      <c r="A7" s="9">
        <v>3</v>
      </c>
      <c r="B7" s="1">
        <v>72</v>
      </c>
      <c r="C7" s="6">
        <f t="shared" si="1"/>
        <v>22.929936305732483</v>
      </c>
      <c r="D7" s="1" t="s">
        <v>9</v>
      </c>
      <c r="E7" s="7">
        <f t="shared" si="0"/>
        <v>4.1273885350318472E-2</v>
      </c>
      <c r="F7" s="6"/>
      <c r="G7" s="6"/>
      <c r="H7" s="1"/>
      <c r="I7" s="1"/>
      <c r="J7" s="7">
        <f t="shared" si="2"/>
        <v>0</v>
      </c>
      <c r="K7" s="20"/>
      <c r="M7" t="s">
        <v>16</v>
      </c>
      <c r="N7">
        <f>COUNTIF(I5:I97,"S")</f>
        <v>0</v>
      </c>
    </row>
    <row r="8" spans="1:14" x14ac:dyDescent="0.3">
      <c r="A8" s="9">
        <v>4</v>
      </c>
      <c r="B8" s="1"/>
      <c r="C8" s="1"/>
      <c r="D8" s="1"/>
      <c r="E8" s="7">
        <f t="shared" si="0"/>
        <v>0</v>
      </c>
      <c r="F8" s="6">
        <v>38</v>
      </c>
      <c r="G8" s="6">
        <v>25</v>
      </c>
      <c r="H8" s="1">
        <v>18.5</v>
      </c>
      <c r="I8" s="1" t="s">
        <v>9</v>
      </c>
      <c r="J8" s="7">
        <f t="shared" si="2"/>
        <v>0.113354</v>
      </c>
      <c r="K8" s="20">
        <v>1.137</v>
      </c>
      <c r="M8" t="s">
        <v>17</v>
      </c>
      <c r="N8">
        <f>COUNTIF(I5:I97,"J")</f>
        <v>2</v>
      </c>
    </row>
    <row r="9" spans="1:14" x14ac:dyDescent="0.3">
      <c r="A9" s="9">
        <v>5</v>
      </c>
      <c r="B9" s="1"/>
      <c r="C9" s="1"/>
      <c r="D9" s="1"/>
      <c r="E9" s="7">
        <f t="shared" si="0"/>
        <v>0</v>
      </c>
      <c r="F9" s="6">
        <v>18.5</v>
      </c>
      <c r="G9" s="6">
        <v>18.5</v>
      </c>
      <c r="H9" s="1">
        <v>14.5</v>
      </c>
      <c r="I9" s="1" t="s">
        <v>9</v>
      </c>
      <c r="J9" s="7">
        <f t="shared" si="2"/>
        <v>2.6866625000000002E-2</v>
      </c>
      <c r="K9" s="20">
        <v>0.21099999999999999</v>
      </c>
      <c r="M9" t="s">
        <v>18</v>
      </c>
      <c r="N9">
        <f>COUNTIF(I5:I97,"V")</f>
        <v>0</v>
      </c>
    </row>
    <row r="10" spans="1:14" x14ac:dyDescent="0.3">
      <c r="A10" s="9">
        <v>6</v>
      </c>
      <c r="B10" s="1">
        <v>34</v>
      </c>
      <c r="C10" s="6">
        <f t="shared" si="1"/>
        <v>10.828025477707007</v>
      </c>
      <c r="D10" s="1" t="s">
        <v>9</v>
      </c>
      <c r="E10" s="7">
        <f t="shared" si="0"/>
        <v>9.2038216560509575E-3</v>
      </c>
      <c r="F10" s="6"/>
      <c r="G10" s="6"/>
      <c r="H10" s="1"/>
      <c r="I10" s="1"/>
      <c r="J10" s="7">
        <f t="shared" si="2"/>
        <v>0</v>
      </c>
      <c r="K10" s="20"/>
    </row>
    <row r="11" spans="1:14" x14ac:dyDescent="0.3">
      <c r="A11" s="9">
        <v>7</v>
      </c>
      <c r="B11" s="1">
        <v>32</v>
      </c>
      <c r="C11" s="6">
        <f t="shared" si="1"/>
        <v>10.19108280254777</v>
      </c>
      <c r="D11" s="1" t="s">
        <v>9</v>
      </c>
      <c r="E11" s="7">
        <f t="shared" si="0"/>
        <v>8.1528662420382158E-3</v>
      </c>
      <c r="F11" s="6"/>
      <c r="G11" s="6"/>
      <c r="H11" s="1"/>
      <c r="I11" s="1"/>
      <c r="J11" s="7">
        <f t="shared" si="2"/>
        <v>0</v>
      </c>
      <c r="K11" s="20"/>
      <c r="M11" t="s">
        <v>74</v>
      </c>
      <c r="N11">
        <f>SUM(N5:N9)</f>
        <v>14</v>
      </c>
    </row>
    <row r="12" spans="1:14" x14ac:dyDescent="0.3">
      <c r="A12" s="9">
        <v>8</v>
      </c>
      <c r="B12" s="1"/>
      <c r="C12" s="1"/>
      <c r="D12" s="1"/>
      <c r="E12" s="7">
        <f t="shared" si="0"/>
        <v>0</v>
      </c>
      <c r="F12" s="6">
        <v>17.5</v>
      </c>
      <c r="G12" s="6">
        <v>21</v>
      </c>
      <c r="H12" s="1">
        <v>18.5</v>
      </c>
      <c r="I12" s="1" t="s">
        <v>9</v>
      </c>
      <c r="J12" s="7">
        <f t="shared" si="2"/>
        <v>2.4040624999999999E-2</v>
      </c>
      <c r="K12" s="20">
        <v>0.20699999999999999</v>
      </c>
    </row>
    <row r="13" spans="1:14" x14ac:dyDescent="0.3">
      <c r="A13" s="9">
        <v>9</v>
      </c>
      <c r="B13" s="1"/>
      <c r="C13" s="1"/>
      <c r="D13" s="1"/>
      <c r="E13" s="7">
        <f t="shared" si="0"/>
        <v>0</v>
      </c>
      <c r="F13" s="6">
        <v>29.5</v>
      </c>
      <c r="G13" s="6">
        <v>23.5</v>
      </c>
      <c r="H13" s="1">
        <v>21</v>
      </c>
      <c r="I13" s="1" t="s">
        <v>17</v>
      </c>
      <c r="J13" s="7">
        <f t="shared" si="2"/>
        <v>6.8314625000000004E-2</v>
      </c>
      <c r="K13" s="20">
        <v>0.67600000000000005</v>
      </c>
    </row>
    <row r="14" spans="1:14" x14ac:dyDescent="0.3">
      <c r="A14" s="9">
        <v>10</v>
      </c>
      <c r="B14" s="1">
        <v>42</v>
      </c>
      <c r="C14" s="6">
        <f t="shared" si="1"/>
        <v>13.375796178343949</v>
      </c>
      <c r="D14" s="1" t="s">
        <v>9</v>
      </c>
      <c r="E14" s="7">
        <f t="shared" si="0"/>
        <v>1.4044585987261148E-2</v>
      </c>
      <c r="F14" s="6"/>
      <c r="G14" s="6"/>
      <c r="H14" s="1"/>
      <c r="I14" s="1"/>
      <c r="J14" s="7">
        <f t="shared" si="2"/>
        <v>0</v>
      </c>
      <c r="K14" s="20"/>
    </row>
    <row r="15" spans="1:14" x14ac:dyDescent="0.3">
      <c r="A15" s="9">
        <v>11</v>
      </c>
      <c r="B15" s="1">
        <v>42</v>
      </c>
      <c r="C15" s="6">
        <f t="shared" si="1"/>
        <v>13.375796178343949</v>
      </c>
      <c r="D15" s="1" t="s">
        <v>9</v>
      </c>
      <c r="E15" s="7">
        <f t="shared" si="0"/>
        <v>1.4044585987261148E-2</v>
      </c>
      <c r="F15" s="6"/>
      <c r="G15" s="6"/>
      <c r="H15" s="1"/>
      <c r="I15" s="1"/>
      <c r="J15" s="7">
        <f t="shared" si="2"/>
        <v>0</v>
      </c>
      <c r="K15" s="20"/>
    </row>
    <row r="16" spans="1:14" x14ac:dyDescent="0.3">
      <c r="A16" s="9">
        <v>12</v>
      </c>
      <c r="B16" s="1">
        <v>19</v>
      </c>
      <c r="C16" s="6">
        <f t="shared" si="1"/>
        <v>6.0509554140127388</v>
      </c>
      <c r="D16" s="1" t="s">
        <v>17</v>
      </c>
      <c r="E16" s="7">
        <f t="shared" si="0"/>
        <v>2.8742038216560514E-3</v>
      </c>
      <c r="F16" s="6">
        <v>34.5</v>
      </c>
      <c r="G16" s="6">
        <v>23</v>
      </c>
      <c r="H16" s="1">
        <v>20.5</v>
      </c>
      <c r="I16" s="1" t="s">
        <v>9</v>
      </c>
      <c r="J16" s="7">
        <f t="shared" si="2"/>
        <v>9.3434625000000007E-2</v>
      </c>
      <c r="K16" s="20">
        <v>0.88700000000000001</v>
      </c>
    </row>
    <row r="17" spans="1:11" x14ac:dyDescent="0.3">
      <c r="A17" s="9">
        <v>13</v>
      </c>
      <c r="B17" s="1">
        <v>20</v>
      </c>
      <c r="C17" s="6">
        <f t="shared" si="1"/>
        <v>6.3694267515923562</v>
      </c>
      <c r="D17" s="6" t="s">
        <v>17</v>
      </c>
      <c r="E17" s="7">
        <f t="shared" si="0"/>
        <v>3.1847133757961781E-3</v>
      </c>
      <c r="F17" s="6"/>
      <c r="G17" s="6"/>
      <c r="H17" s="1"/>
      <c r="I17" s="1"/>
      <c r="J17" s="7">
        <f t="shared" si="2"/>
        <v>0</v>
      </c>
      <c r="K17" s="20"/>
    </row>
    <row r="18" spans="1:11" x14ac:dyDescent="0.3">
      <c r="A18" s="9">
        <v>14</v>
      </c>
      <c r="B18" s="1">
        <v>21</v>
      </c>
      <c r="C18" s="6">
        <f t="shared" si="1"/>
        <v>6.6878980891719744</v>
      </c>
      <c r="D18" s="6" t="s">
        <v>17</v>
      </c>
      <c r="E18" s="7">
        <f t="shared" si="0"/>
        <v>3.511146496815287E-3</v>
      </c>
      <c r="F18" s="6"/>
      <c r="G18" s="6"/>
      <c r="H18" s="1"/>
      <c r="I18" s="1"/>
      <c r="J18" s="7">
        <f t="shared" si="2"/>
        <v>0</v>
      </c>
      <c r="K18" s="20"/>
    </row>
    <row r="19" spans="1:11" x14ac:dyDescent="0.3">
      <c r="A19" s="9">
        <v>15</v>
      </c>
      <c r="B19" s="1">
        <v>27</v>
      </c>
      <c r="C19" s="6">
        <f t="shared" si="1"/>
        <v>8.598726114649681</v>
      </c>
      <c r="D19" s="6" t="s">
        <v>9</v>
      </c>
      <c r="E19" s="7">
        <f t="shared" si="0"/>
        <v>5.8041401273885348E-3</v>
      </c>
      <c r="F19" s="6">
        <v>19.5</v>
      </c>
      <c r="G19" s="6">
        <v>22.1</v>
      </c>
      <c r="H19" s="1">
        <v>19</v>
      </c>
      <c r="I19" s="1" t="s">
        <v>9</v>
      </c>
      <c r="J19" s="7">
        <f t="shared" si="2"/>
        <v>2.9849625000000005E-2</v>
      </c>
      <c r="K19" s="20">
        <v>0.27100000000000002</v>
      </c>
    </row>
    <row r="20" spans="1:11" x14ac:dyDescent="0.3">
      <c r="A20" s="9">
        <v>16</v>
      </c>
      <c r="B20" s="1">
        <v>25</v>
      </c>
      <c r="C20" s="6">
        <f t="shared" si="1"/>
        <v>7.9617834394904454</v>
      </c>
      <c r="D20" s="6" t="s">
        <v>9</v>
      </c>
      <c r="E20" s="7">
        <f t="shared" si="0"/>
        <v>4.9761146496815284E-3</v>
      </c>
      <c r="F20" s="6"/>
      <c r="G20" s="6"/>
      <c r="H20" s="1"/>
      <c r="I20" s="1"/>
      <c r="J20" s="7">
        <f t="shared" si="2"/>
        <v>0</v>
      </c>
      <c r="K20" s="20"/>
    </row>
    <row r="21" spans="1:11" x14ac:dyDescent="0.3">
      <c r="A21" s="9">
        <v>17</v>
      </c>
      <c r="B21" s="1"/>
      <c r="C21" s="1"/>
      <c r="D21" s="1"/>
      <c r="E21" s="7">
        <f t="shared" si="0"/>
        <v>0</v>
      </c>
      <c r="F21" s="6">
        <v>16</v>
      </c>
      <c r="G21" s="6">
        <v>22.5</v>
      </c>
      <c r="H21" s="1">
        <v>19.5</v>
      </c>
      <c r="I21" s="1" t="s">
        <v>9</v>
      </c>
      <c r="J21" s="7">
        <f t="shared" si="2"/>
        <v>2.0096000000000003E-2</v>
      </c>
      <c r="K21" s="20">
        <v>0.17499999999999999</v>
      </c>
    </row>
    <row r="22" spans="1:11" x14ac:dyDescent="0.3">
      <c r="A22" s="9">
        <v>18</v>
      </c>
      <c r="B22" s="1">
        <v>34</v>
      </c>
      <c r="C22" s="6">
        <f t="shared" si="1"/>
        <v>10.828025477707007</v>
      </c>
      <c r="D22" s="6" t="s">
        <v>9</v>
      </c>
      <c r="E22" s="7">
        <f t="shared" si="0"/>
        <v>9.2038216560509575E-3</v>
      </c>
      <c r="F22" s="6"/>
      <c r="G22" s="6"/>
      <c r="H22" s="1"/>
      <c r="I22" s="1"/>
      <c r="J22" s="7">
        <f t="shared" si="2"/>
        <v>0</v>
      </c>
      <c r="K22" s="20"/>
    </row>
    <row r="23" spans="1:11" x14ac:dyDescent="0.3">
      <c r="A23" s="9">
        <v>19</v>
      </c>
      <c r="B23" s="1">
        <v>22</v>
      </c>
      <c r="C23" s="6">
        <f t="shared" si="1"/>
        <v>7.0063694267515917</v>
      </c>
      <c r="D23" s="6" t="s">
        <v>9</v>
      </c>
      <c r="E23" s="7">
        <f t="shared" si="0"/>
        <v>3.8535031847133755E-3</v>
      </c>
      <c r="F23" s="6"/>
      <c r="G23" s="6"/>
      <c r="H23" s="1"/>
      <c r="I23" s="1"/>
      <c r="J23" s="7">
        <f t="shared" si="2"/>
        <v>0</v>
      </c>
      <c r="K23" s="20"/>
    </row>
    <row r="24" spans="1:11" x14ac:dyDescent="0.3">
      <c r="A24" s="9">
        <v>20</v>
      </c>
      <c r="B24" s="1"/>
      <c r="C24" s="1"/>
      <c r="D24" s="1"/>
      <c r="E24" s="7">
        <f t="shared" si="0"/>
        <v>0</v>
      </c>
      <c r="F24" s="6">
        <v>13</v>
      </c>
      <c r="G24" s="6">
        <v>16.5</v>
      </c>
      <c r="H24" s="1">
        <v>15.5</v>
      </c>
      <c r="I24" s="1" t="s">
        <v>9</v>
      </c>
      <c r="J24" s="7">
        <f t="shared" si="2"/>
        <v>1.3266500000000001E-2</v>
      </c>
      <c r="K24" s="20">
        <v>8.1000000000000003E-2</v>
      </c>
    </row>
    <row r="25" spans="1:11" x14ac:dyDescent="0.3">
      <c r="A25" s="9">
        <v>21</v>
      </c>
      <c r="B25" s="1"/>
      <c r="C25" s="1"/>
      <c r="D25" s="1"/>
      <c r="E25" s="7">
        <f t="shared" si="0"/>
        <v>0</v>
      </c>
      <c r="F25" s="6">
        <v>23</v>
      </c>
      <c r="G25" s="6">
        <v>22.5</v>
      </c>
      <c r="H25" s="1">
        <v>19.5</v>
      </c>
      <c r="I25" s="1" t="s">
        <v>9</v>
      </c>
      <c r="J25" s="7">
        <f t="shared" si="2"/>
        <v>4.1526500000000008E-2</v>
      </c>
      <c r="K25" s="20">
        <v>0.377</v>
      </c>
    </row>
    <row r="26" spans="1:11" x14ac:dyDescent="0.3">
      <c r="A26" s="9">
        <v>22</v>
      </c>
      <c r="B26" s="1">
        <v>35</v>
      </c>
      <c r="C26" s="6">
        <f t="shared" si="1"/>
        <v>11.146496815286623</v>
      </c>
      <c r="D26" s="6" t="s">
        <v>9</v>
      </c>
      <c r="E26" s="7">
        <f t="shared" si="0"/>
        <v>9.7531847133757957E-3</v>
      </c>
      <c r="F26" s="6"/>
      <c r="G26" s="6"/>
      <c r="H26" s="1"/>
      <c r="I26" s="1"/>
      <c r="J26" s="7">
        <f t="shared" si="2"/>
        <v>0</v>
      </c>
      <c r="K26" s="20"/>
    </row>
    <row r="27" spans="1:11" x14ac:dyDescent="0.3">
      <c r="A27" s="9">
        <v>23</v>
      </c>
      <c r="B27" s="1"/>
      <c r="C27" s="1"/>
      <c r="D27" s="1"/>
      <c r="E27" s="7">
        <f t="shared" si="0"/>
        <v>0</v>
      </c>
      <c r="F27" s="6">
        <v>30</v>
      </c>
      <c r="G27" s="6">
        <v>23</v>
      </c>
      <c r="H27" s="1">
        <v>20</v>
      </c>
      <c r="I27" s="1" t="s">
        <v>9</v>
      </c>
      <c r="J27" s="7">
        <f t="shared" si="2"/>
        <v>7.0650000000000004E-2</v>
      </c>
      <c r="K27" s="20">
        <v>0.64800000000000002</v>
      </c>
    </row>
    <row r="28" spans="1:11" x14ac:dyDescent="0.3">
      <c r="A28" s="9">
        <v>24</v>
      </c>
      <c r="B28" s="1">
        <v>87</v>
      </c>
      <c r="C28" s="6">
        <f t="shared" si="1"/>
        <v>27.70700636942675</v>
      </c>
      <c r="D28" s="1" t="s">
        <v>9</v>
      </c>
      <c r="E28" s="7">
        <f t="shared" si="0"/>
        <v>6.0262738853503174E-2</v>
      </c>
      <c r="F28" s="6"/>
      <c r="G28" s="6"/>
      <c r="H28" s="1"/>
      <c r="I28" s="1"/>
      <c r="J28" s="7">
        <f t="shared" si="2"/>
        <v>0</v>
      </c>
      <c r="K28" s="20"/>
    </row>
    <row r="29" spans="1:11" x14ac:dyDescent="0.3">
      <c r="A29" s="9">
        <v>25</v>
      </c>
      <c r="B29" s="1"/>
      <c r="C29" s="1"/>
      <c r="D29" s="1"/>
      <c r="E29" s="7">
        <f t="shared" si="0"/>
        <v>0</v>
      </c>
      <c r="F29" s="6">
        <v>20</v>
      </c>
      <c r="G29" s="6">
        <v>20</v>
      </c>
      <c r="H29" s="1">
        <v>18</v>
      </c>
      <c r="I29" s="1" t="s">
        <v>9</v>
      </c>
      <c r="J29" s="7">
        <f t="shared" si="2"/>
        <v>3.1400000000000004E-2</v>
      </c>
      <c r="K29" s="20">
        <v>0.247</v>
      </c>
    </row>
    <row r="30" spans="1:11" x14ac:dyDescent="0.3">
      <c r="A30" s="9">
        <v>26</v>
      </c>
      <c r="B30" s="1">
        <v>58</v>
      </c>
      <c r="C30" s="6">
        <f t="shared" si="1"/>
        <v>18.471337579617835</v>
      </c>
      <c r="D30" s="1" t="s">
        <v>9</v>
      </c>
      <c r="E30" s="7">
        <f t="shared" si="0"/>
        <v>2.6783439490445864E-2</v>
      </c>
      <c r="F30" s="6"/>
      <c r="G30" s="6"/>
      <c r="H30" s="1"/>
      <c r="I30" s="1"/>
      <c r="J30" s="7">
        <f t="shared" si="2"/>
        <v>0</v>
      </c>
      <c r="K30" s="20"/>
    </row>
    <row r="31" spans="1:11" x14ac:dyDescent="0.3">
      <c r="A31" s="9">
        <v>27</v>
      </c>
      <c r="B31" s="1">
        <v>25</v>
      </c>
      <c r="C31" s="6">
        <f t="shared" si="1"/>
        <v>7.9617834394904454</v>
      </c>
      <c r="D31" s="1" t="s">
        <v>17</v>
      </c>
      <c r="E31" s="7">
        <f t="shared" si="0"/>
        <v>4.9761146496815284E-3</v>
      </c>
      <c r="F31" s="6"/>
      <c r="G31" s="6"/>
      <c r="H31" s="1"/>
      <c r="I31" s="1"/>
      <c r="J31" s="7">
        <f t="shared" si="2"/>
        <v>0</v>
      </c>
      <c r="K31" s="20"/>
    </row>
    <row r="32" spans="1:11" x14ac:dyDescent="0.3">
      <c r="A32" s="9">
        <v>28</v>
      </c>
      <c r="B32" s="1">
        <v>37</v>
      </c>
      <c r="C32" s="6">
        <f t="shared" si="1"/>
        <v>11.783439490445859</v>
      </c>
      <c r="D32" s="1" t="s">
        <v>9</v>
      </c>
      <c r="E32" s="7">
        <f t="shared" si="0"/>
        <v>1.0899681528662422E-2</v>
      </c>
      <c r="F32" s="6"/>
      <c r="G32" s="6"/>
      <c r="H32" s="1"/>
      <c r="I32" s="1"/>
      <c r="J32" s="7">
        <f t="shared" si="2"/>
        <v>0</v>
      </c>
      <c r="K32" s="20"/>
    </row>
    <row r="33" spans="1:12" x14ac:dyDescent="0.3">
      <c r="A33" s="9">
        <v>29</v>
      </c>
      <c r="B33" s="1">
        <v>60</v>
      </c>
      <c r="C33" s="6">
        <f t="shared" si="1"/>
        <v>19.108280254777068</v>
      </c>
      <c r="D33" s="1" t="s">
        <v>9</v>
      </c>
      <c r="E33" s="7">
        <f t="shared" si="0"/>
        <v>2.8662420382165602E-2</v>
      </c>
      <c r="F33" s="6"/>
      <c r="G33" s="6"/>
      <c r="H33" s="1"/>
      <c r="I33" s="1"/>
      <c r="J33" s="7">
        <f t="shared" si="2"/>
        <v>0</v>
      </c>
      <c r="K33" s="20"/>
    </row>
    <row r="34" spans="1:12" x14ac:dyDescent="0.3">
      <c r="A34" s="9">
        <v>30</v>
      </c>
      <c r="B34" s="1"/>
      <c r="C34" s="1"/>
      <c r="D34" s="1"/>
      <c r="E34" s="7">
        <f t="shared" si="0"/>
        <v>0</v>
      </c>
      <c r="F34" s="6">
        <v>17.5</v>
      </c>
      <c r="G34" s="6">
        <v>18.5</v>
      </c>
      <c r="H34" s="1">
        <v>16.5</v>
      </c>
      <c r="I34" s="1" t="s">
        <v>17</v>
      </c>
      <c r="J34" s="7">
        <f t="shared" si="2"/>
        <v>2.4040624999999999E-2</v>
      </c>
      <c r="K34" s="20">
        <v>0.188</v>
      </c>
    </row>
    <row r="35" spans="1:12" x14ac:dyDescent="0.3">
      <c r="A35" s="9">
        <v>31</v>
      </c>
      <c r="B35" s="1">
        <v>50</v>
      </c>
      <c r="C35" s="6">
        <f t="shared" si="1"/>
        <v>15.923566878980891</v>
      </c>
      <c r="D35" s="1" t="s">
        <v>9</v>
      </c>
      <c r="E35" s="7">
        <f t="shared" si="0"/>
        <v>1.9904458598726114E-2</v>
      </c>
      <c r="F35" s="6"/>
      <c r="G35" s="6"/>
      <c r="H35" s="1"/>
      <c r="I35" s="1"/>
      <c r="J35" s="7">
        <f t="shared" si="2"/>
        <v>0</v>
      </c>
      <c r="K35" s="20"/>
    </row>
    <row r="36" spans="1:12" x14ac:dyDescent="0.3">
      <c r="A36" s="9">
        <v>32</v>
      </c>
      <c r="B36" s="1"/>
      <c r="C36" s="1"/>
      <c r="D36" s="1"/>
      <c r="E36" s="7">
        <f t="shared" si="0"/>
        <v>0</v>
      </c>
      <c r="F36" s="6">
        <v>23.5</v>
      </c>
      <c r="G36" s="6">
        <v>21.5</v>
      </c>
      <c r="H36" s="1">
        <v>17.5</v>
      </c>
      <c r="I36" s="1" t="s">
        <v>9</v>
      </c>
      <c r="J36" s="7">
        <f t="shared" si="2"/>
        <v>4.3351625000000005E-2</v>
      </c>
      <c r="K36" s="20">
        <v>0.39400000000000002</v>
      </c>
    </row>
    <row r="37" spans="1:12" x14ac:dyDescent="0.3">
      <c r="A37" s="9">
        <v>33</v>
      </c>
      <c r="B37" s="1">
        <v>25</v>
      </c>
      <c r="C37" s="6">
        <f t="shared" si="1"/>
        <v>7.9617834394904454</v>
      </c>
      <c r="D37" s="1" t="s">
        <v>17</v>
      </c>
      <c r="E37" s="7">
        <f t="shared" si="0"/>
        <v>4.9761146496815284E-3</v>
      </c>
      <c r="F37" s="6"/>
      <c r="G37" s="6"/>
      <c r="H37" s="1"/>
      <c r="I37" s="1"/>
      <c r="J37" s="7">
        <f t="shared" si="2"/>
        <v>0</v>
      </c>
      <c r="K37" s="20"/>
    </row>
    <row r="38" spans="1:12" x14ac:dyDescent="0.3">
      <c r="A38" s="11" t="s">
        <v>27</v>
      </c>
      <c r="B38" s="16"/>
      <c r="C38" s="12">
        <f>B60/3.14+AVERAGE(C5:C37)</f>
        <v>11.995753715498935</v>
      </c>
      <c r="D38" s="11">
        <f>COUNT(B5:B37)</f>
        <v>21</v>
      </c>
      <c r="E38" s="13">
        <f>SUM(E5:E37)</f>
        <v>0.29093152866242039</v>
      </c>
      <c r="F38" s="11">
        <f>AVERAGE(F5:F37)</f>
        <v>23.357142857142858</v>
      </c>
      <c r="G38" s="11">
        <f>AVERAGE(G5:G37)</f>
        <v>21.435714285714287</v>
      </c>
      <c r="H38" s="11">
        <f>AVERAGE(H5:H37)</f>
        <v>18.25</v>
      </c>
      <c r="I38" s="11">
        <f>COUNT(F5:F37)</f>
        <v>14</v>
      </c>
      <c r="J38" s="11">
        <f>SUM(J5:J37)</f>
        <v>0.65531800000000007</v>
      </c>
      <c r="K38" s="17">
        <f>SUM(K5:K37)</f>
        <v>6.0220000000000002</v>
      </c>
      <c r="L38" s="11">
        <f>1/0.005*K38</f>
        <v>1204.4000000000001</v>
      </c>
    </row>
    <row r="39" spans="1:12" ht="57.6" customHeight="1" x14ac:dyDescent="0.3">
      <c r="A39" s="15" t="s">
        <v>39</v>
      </c>
      <c r="B39" s="14"/>
      <c r="C39" s="3" t="s">
        <v>33</v>
      </c>
      <c r="D39" s="3" t="s">
        <v>28</v>
      </c>
      <c r="E39" s="3" t="s">
        <v>37</v>
      </c>
      <c r="F39" s="4" t="s">
        <v>34</v>
      </c>
      <c r="G39" s="4" t="s">
        <v>35</v>
      </c>
      <c r="H39" s="4" t="s">
        <v>36</v>
      </c>
      <c r="I39" s="4" t="s">
        <v>29</v>
      </c>
      <c r="J39" s="4" t="s">
        <v>38</v>
      </c>
      <c r="K39" s="4" t="s">
        <v>40</v>
      </c>
      <c r="L39" s="4" t="s">
        <v>42</v>
      </c>
    </row>
    <row r="41" spans="1:12" x14ac:dyDescent="0.3">
      <c r="A41" s="11">
        <f>195-D38</f>
        <v>174</v>
      </c>
      <c r="B41" s="11">
        <f>D38-I38</f>
        <v>7</v>
      </c>
      <c r="C41" s="11">
        <f>195-I38</f>
        <v>181</v>
      </c>
      <c r="E41" s="11">
        <f>A37-D38</f>
        <v>12</v>
      </c>
      <c r="F41" s="11">
        <f>A37/100*E41</f>
        <v>3.96</v>
      </c>
    </row>
    <row r="42" spans="1:12" ht="28.8" x14ac:dyDescent="0.3">
      <c r="A42" s="15" t="s">
        <v>30</v>
      </c>
      <c r="B42" s="15" t="s">
        <v>31</v>
      </c>
      <c r="C42" s="15" t="s">
        <v>32</v>
      </c>
      <c r="E42" s="15" t="s">
        <v>58</v>
      </c>
      <c r="F42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5813-8DC8-4BEB-8315-8FA5398F4F00}">
  <dimension ref="A1:N64"/>
  <sheetViews>
    <sheetView topLeftCell="A42" workbookViewId="0">
      <selection activeCell="M5" sqref="M5:N11"/>
    </sheetView>
  </sheetViews>
  <sheetFormatPr defaultRowHeight="14.4" x14ac:dyDescent="0.3"/>
  <cols>
    <col min="1" max="12" width="14.77734375" customWidth="1"/>
    <col min="13" max="13" width="11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</row>
    <row r="2" spans="1:14" x14ac:dyDescent="0.3">
      <c r="A2" s="1" t="s">
        <v>21</v>
      </c>
      <c r="B2" s="1" t="s">
        <v>4</v>
      </c>
      <c r="C2" s="1" t="s">
        <v>22</v>
      </c>
      <c r="D2" s="1">
        <v>1961</v>
      </c>
    </row>
    <row r="4" spans="1:14" ht="57.6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</row>
    <row r="5" spans="1:14" x14ac:dyDescent="0.3">
      <c r="A5" s="9">
        <v>1</v>
      </c>
      <c r="B5" s="7">
        <v>88</v>
      </c>
      <c r="C5" s="8">
        <f>B5/3.14</f>
        <v>28.025477707006367</v>
      </c>
      <c r="D5" s="7" t="s">
        <v>9</v>
      </c>
      <c r="E5" s="7">
        <f t="shared" ref="E5:E36" si="0">3.14*C5^2/4*10^-4</f>
        <v>6.1656050955414009E-2</v>
      </c>
      <c r="F5" s="8"/>
      <c r="G5" s="8"/>
      <c r="H5" s="7"/>
      <c r="I5" s="7"/>
      <c r="J5" s="7">
        <f>3.14*F5^2/4*10^-4</f>
        <v>0</v>
      </c>
      <c r="K5" s="7"/>
      <c r="M5" t="s">
        <v>9</v>
      </c>
      <c r="N5">
        <f>COUNTIF(I5:I97,"N")</f>
        <v>17</v>
      </c>
    </row>
    <row r="6" spans="1:14" x14ac:dyDescent="0.3">
      <c r="A6" s="9">
        <v>2</v>
      </c>
      <c r="B6" s="7"/>
      <c r="C6" s="7"/>
      <c r="D6" s="7"/>
      <c r="E6" s="7">
        <f t="shared" si="0"/>
        <v>0</v>
      </c>
      <c r="F6" s="8">
        <v>14.5</v>
      </c>
      <c r="G6" s="8">
        <v>12.5</v>
      </c>
      <c r="H6" s="7">
        <v>8</v>
      </c>
      <c r="I6" s="7" t="s">
        <v>17</v>
      </c>
      <c r="J6" s="7">
        <f>3.14*F6^2/4*10^-4</f>
        <v>1.6504625000000002E-2</v>
      </c>
      <c r="K6" s="7">
        <v>8.7999999999999995E-2</v>
      </c>
      <c r="M6" t="s">
        <v>15</v>
      </c>
      <c r="N6">
        <f>COUNTIF(I5:I97,"R")</f>
        <v>0</v>
      </c>
    </row>
    <row r="7" spans="1:14" x14ac:dyDescent="0.3">
      <c r="A7" s="9">
        <v>3</v>
      </c>
      <c r="B7" s="7">
        <v>43</v>
      </c>
      <c r="C7" s="8">
        <f t="shared" ref="C7:C59" si="1">B7/3.14</f>
        <v>13.694267515923567</v>
      </c>
      <c r="D7" s="7" t="s">
        <v>9</v>
      </c>
      <c r="E7" s="7">
        <f t="shared" si="0"/>
        <v>1.4721337579617836E-2</v>
      </c>
      <c r="F7" s="8"/>
      <c r="G7" s="8"/>
      <c r="H7" s="7"/>
      <c r="I7" s="7"/>
      <c r="J7" s="7">
        <f t="shared" ref="J7:J59" si="2">3.14*F7^2/4*10^-4</f>
        <v>0</v>
      </c>
      <c r="K7" s="7"/>
      <c r="M7" t="s">
        <v>16</v>
      </c>
      <c r="N7">
        <f>COUNTIF(I5:I97,"S")</f>
        <v>0</v>
      </c>
    </row>
    <row r="8" spans="1:14" x14ac:dyDescent="0.3">
      <c r="A8" s="9">
        <v>4</v>
      </c>
      <c r="B8" s="7">
        <v>47</v>
      </c>
      <c r="C8" s="8">
        <f t="shared" si="1"/>
        <v>14.968152866242038</v>
      </c>
      <c r="D8" s="7" t="s">
        <v>16</v>
      </c>
      <c r="E8" s="7">
        <f t="shared" si="0"/>
        <v>1.7587579617834397E-2</v>
      </c>
      <c r="F8" s="8">
        <v>17</v>
      </c>
      <c r="G8" s="8">
        <v>16</v>
      </c>
      <c r="H8" s="7">
        <v>10</v>
      </c>
      <c r="I8" s="7" t="s">
        <v>17</v>
      </c>
      <c r="J8" s="7">
        <f t="shared" si="2"/>
        <v>2.2686500000000002E-2</v>
      </c>
      <c r="K8" s="7">
        <v>0.14099999999999999</v>
      </c>
      <c r="M8" t="s">
        <v>17</v>
      </c>
      <c r="N8">
        <f>COUNTIF(I5:I97,"J")</f>
        <v>4</v>
      </c>
    </row>
    <row r="9" spans="1:14" x14ac:dyDescent="0.3">
      <c r="A9" s="9">
        <v>5</v>
      </c>
      <c r="B9" s="7"/>
      <c r="C9" s="7"/>
      <c r="D9" s="7"/>
      <c r="E9" s="7">
        <f t="shared" si="0"/>
        <v>0</v>
      </c>
      <c r="F9" s="8">
        <v>29.5</v>
      </c>
      <c r="G9" s="8">
        <v>25.5</v>
      </c>
      <c r="H9" s="7">
        <v>21</v>
      </c>
      <c r="I9" s="7" t="s">
        <v>9</v>
      </c>
      <c r="J9" s="7">
        <f t="shared" si="2"/>
        <v>6.8314625000000004E-2</v>
      </c>
      <c r="K9" s="7">
        <v>0.73099999999999998</v>
      </c>
      <c r="M9" t="s">
        <v>18</v>
      </c>
      <c r="N9">
        <f>COUNTIF(I5:I97,"V")</f>
        <v>0</v>
      </c>
    </row>
    <row r="10" spans="1:14" x14ac:dyDescent="0.3">
      <c r="A10" s="9">
        <v>6</v>
      </c>
      <c r="B10" s="7">
        <v>70</v>
      </c>
      <c r="C10" s="8">
        <f t="shared" si="1"/>
        <v>22.292993630573246</v>
      </c>
      <c r="D10" s="7" t="s">
        <v>9</v>
      </c>
      <c r="E10" s="7">
        <f t="shared" si="0"/>
        <v>3.9012738853503183E-2</v>
      </c>
      <c r="F10" s="8"/>
      <c r="G10" s="8"/>
      <c r="H10" s="7"/>
      <c r="I10" s="7"/>
      <c r="J10" s="7">
        <f t="shared" si="2"/>
        <v>0</v>
      </c>
      <c r="K10" s="7"/>
    </row>
    <row r="11" spans="1:14" x14ac:dyDescent="0.3">
      <c r="A11" s="9">
        <v>7</v>
      </c>
      <c r="B11" s="7"/>
      <c r="C11" s="7"/>
      <c r="D11" s="7"/>
      <c r="E11" s="7">
        <f t="shared" si="0"/>
        <v>0</v>
      </c>
      <c r="F11" s="8">
        <v>20</v>
      </c>
      <c r="G11" s="8">
        <v>24.5</v>
      </c>
      <c r="H11" s="7">
        <v>22</v>
      </c>
      <c r="I11" s="7" t="s">
        <v>9</v>
      </c>
      <c r="J11" s="7">
        <f t="shared" si="2"/>
        <v>3.1400000000000004E-2</v>
      </c>
      <c r="K11" s="7">
        <v>0.30599999999999999</v>
      </c>
      <c r="M11" t="s">
        <v>74</v>
      </c>
      <c r="N11">
        <f>SUM(N5:N9)</f>
        <v>21</v>
      </c>
    </row>
    <row r="12" spans="1:14" x14ac:dyDescent="0.3">
      <c r="A12" s="9">
        <v>8</v>
      </c>
      <c r="B12" s="7">
        <v>52</v>
      </c>
      <c r="C12" s="8">
        <f t="shared" si="1"/>
        <v>16.560509554140125</v>
      </c>
      <c r="D12" s="7" t="s">
        <v>9</v>
      </c>
      <c r="E12" s="7">
        <f t="shared" si="0"/>
        <v>2.1528662420382164E-2</v>
      </c>
      <c r="F12" s="8"/>
      <c r="G12" s="8"/>
      <c r="H12" s="7"/>
      <c r="I12" s="7"/>
      <c r="J12" s="7">
        <f t="shared" si="2"/>
        <v>0</v>
      </c>
      <c r="K12" s="7"/>
    </row>
    <row r="13" spans="1:14" x14ac:dyDescent="0.3">
      <c r="A13" s="9">
        <v>9</v>
      </c>
      <c r="B13" s="7"/>
      <c r="C13" s="7"/>
      <c r="D13" s="7"/>
      <c r="E13" s="7">
        <f t="shared" si="0"/>
        <v>0</v>
      </c>
      <c r="F13" s="8">
        <v>31</v>
      </c>
      <c r="G13" s="8">
        <v>24.5</v>
      </c>
      <c r="H13" s="7">
        <v>20.5</v>
      </c>
      <c r="I13" s="7" t="s">
        <v>9</v>
      </c>
      <c r="J13" s="7">
        <f t="shared" si="2"/>
        <v>7.5438500000000006E-2</v>
      </c>
      <c r="K13" s="7">
        <v>0.752</v>
      </c>
    </row>
    <row r="14" spans="1:14" x14ac:dyDescent="0.3">
      <c r="A14" s="9">
        <v>10</v>
      </c>
      <c r="B14" s="7">
        <v>72</v>
      </c>
      <c r="C14" s="8">
        <f t="shared" si="1"/>
        <v>22.929936305732483</v>
      </c>
      <c r="D14" s="7" t="s">
        <v>16</v>
      </c>
      <c r="E14" s="7">
        <f t="shared" si="0"/>
        <v>4.1273885350318472E-2</v>
      </c>
      <c r="F14" s="8">
        <v>17.5</v>
      </c>
      <c r="G14" s="8">
        <v>23.5</v>
      </c>
      <c r="H14" s="7">
        <v>21.5</v>
      </c>
      <c r="I14" s="7" t="s">
        <v>9</v>
      </c>
      <c r="J14" s="7">
        <f t="shared" si="2"/>
        <v>2.4040624999999999E-2</v>
      </c>
      <c r="K14" s="7">
        <v>0.23599999999999999</v>
      </c>
    </row>
    <row r="15" spans="1:14" x14ac:dyDescent="0.3">
      <c r="A15" s="9">
        <v>11</v>
      </c>
      <c r="B15" s="7">
        <v>53</v>
      </c>
      <c r="C15" s="8">
        <f t="shared" si="1"/>
        <v>16.878980891719745</v>
      </c>
      <c r="D15" s="7" t="s">
        <v>9</v>
      </c>
      <c r="E15" s="7">
        <f t="shared" si="0"/>
        <v>2.2364649681528664E-2</v>
      </c>
      <c r="F15" s="8"/>
      <c r="G15" s="8"/>
      <c r="H15" s="7"/>
      <c r="I15" s="7"/>
      <c r="J15" s="7">
        <f t="shared" si="2"/>
        <v>0</v>
      </c>
      <c r="K15" s="7"/>
    </row>
    <row r="16" spans="1:14" x14ac:dyDescent="0.3">
      <c r="A16" s="9">
        <v>12</v>
      </c>
      <c r="B16" s="7">
        <v>76</v>
      </c>
      <c r="C16" s="8">
        <f t="shared" si="1"/>
        <v>24.203821656050955</v>
      </c>
      <c r="D16" s="7" t="s">
        <v>17</v>
      </c>
      <c r="E16" s="7">
        <f t="shared" si="0"/>
        <v>4.5987261146496823E-2</v>
      </c>
      <c r="F16" s="8"/>
      <c r="G16" s="8"/>
      <c r="H16" s="7"/>
      <c r="I16" s="7"/>
      <c r="J16" s="7">
        <f t="shared" si="2"/>
        <v>0</v>
      </c>
      <c r="K16" s="7"/>
    </row>
    <row r="17" spans="1:11" x14ac:dyDescent="0.3">
      <c r="A17" s="9">
        <v>13</v>
      </c>
      <c r="B17" s="7">
        <v>41</v>
      </c>
      <c r="C17" s="8">
        <f t="shared" si="1"/>
        <v>13.057324840764331</v>
      </c>
      <c r="D17" s="8" t="s">
        <v>16</v>
      </c>
      <c r="E17" s="7">
        <f t="shared" si="0"/>
        <v>1.3383757961783441E-2</v>
      </c>
      <c r="F17" s="8"/>
      <c r="G17" s="8"/>
      <c r="H17" s="7"/>
      <c r="I17" s="7"/>
      <c r="J17" s="7">
        <f t="shared" si="2"/>
        <v>0</v>
      </c>
      <c r="K17" s="7"/>
    </row>
    <row r="18" spans="1:11" x14ac:dyDescent="0.3">
      <c r="A18" s="9">
        <v>14</v>
      </c>
      <c r="B18" s="7">
        <v>32</v>
      </c>
      <c r="C18" s="8">
        <f t="shared" si="1"/>
        <v>10.19108280254777</v>
      </c>
      <c r="D18" s="8" t="s">
        <v>17</v>
      </c>
      <c r="E18" s="7">
        <f t="shared" si="0"/>
        <v>8.1528662420382158E-3</v>
      </c>
      <c r="F18" s="8">
        <v>20</v>
      </c>
      <c r="G18" s="8">
        <v>21.5</v>
      </c>
      <c r="H18" s="7">
        <v>20.5</v>
      </c>
      <c r="I18" s="7" t="s">
        <v>9</v>
      </c>
      <c r="J18" s="7">
        <f t="shared" si="2"/>
        <v>3.1400000000000004E-2</v>
      </c>
      <c r="K18" s="7">
        <v>0.27100000000000002</v>
      </c>
    </row>
    <row r="19" spans="1:11" x14ac:dyDescent="0.3">
      <c r="A19" s="9">
        <v>15</v>
      </c>
      <c r="B19" s="7">
        <v>55</v>
      </c>
      <c r="C19" s="8">
        <f t="shared" si="1"/>
        <v>17.515923566878982</v>
      </c>
      <c r="D19" s="8" t="s">
        <v>9</v>
      </c>
      <c r="E19" s="7">
        <f t="shared" si="0"/>
        <v>2.4084394904458607E-2</v>
      </c>
      <c r="F19" s="8"/>
      <c r="G19" s="8"/>
      <c r="H19" s="7"/>
      <c r="I19" s="7"/>
      <c r="J19" s="7">
        <f t="shared" si="2"/>
        <v>0</v>
      </c>
      <c r="K19" s="7"/>
    </row>
    <row r="20" spans="1:11" x14ac:dyDescent="0.3">
      <c r="A20" s="9">
        <v>16</v>
      </c>
      <c r="B20" s="7"/>
      <c r="C20" s="7"/>
      <c r="D20" s="8"/>
      <c r="E20" s="7">
        <f t="shared" si="0"/>
        <v>0</v>
      </c>
      <c r="F20" s="8">
        <v>20.5</v>
      </c>
      <c r="G20" s="8">
        <v>24.5</v>
      </c>
      <c r="H20" s="7">
        <v>22.5</v>
      </c>
      <c r="I20" s="7" t="s">
        <v>9</v>
      </c>
      <c r="J20" s="7">
        <f t="shared" si="2"/>
        <v>3.2989625000000002E-2</v>
      </c>
      <c r="K20" s="7">
        <v>0.33900000000000002</v>
      </c>
    </row>
    <row r="21" spans="1:11" x14ac:dyDescent="0.3">
      <c r="A21" s="9">
        <v>17</v>
      </c>
      <c r="B21" s="7">
        <v>55</v>
      </c>
      <c r="C21" s="8">
        <f t="shared" si="1"/>
        <v>17.515923566878982</v>
      </c>
      <c r="D21" s="8" t="s">
        <v>9</v>
      </c>
      <c r="E21" s="7">
        <f t="shared" si="0"/>
        <v>2.4084394904458607E-2</v>
      </c>
      <c r="F21" s="8"/>
      <c r="G21" s="8"/>
      <c r="H21" s="7"/>
      <c r="I21" s="7"/>
      <c r="J21" s="7">
        <f t="shared" si="2"/>
        <v>0</v>
      </c>
      <c r="K21" s="7"/>
    </row>
    <row r="22" spans="1:11" x14ac:dyDescent="0.3">
      <c r="A22" s="9">
        <v>18</v>
      </c>
      <c r="B22" s="7">
        <v>43</v>
      </c>
      <c r="C22" s="8">
        <f t="shared" si="1"/>
        <v>13.694267515923567</v>
      </c>
      <c r="D22" s="8" t="s">
        <v>9</v>
      </c>
      <c r="E22" s="7">
        <f t="shared" si="0"/>
        <v>1.4721337579617836E-2</v>
      </c>
      <c r="F22" s="8"/>
      <c r="G22" s="8"/>
      <c r="H22" s="7"/>
      <c r="I22" s="7"/>
      <c r="J22" s="7">
        <f t="shared" si="2"/>
        <v>0</v>
      </c>
      <c r="K22" s="7"/>
    </row>
    <row r="23" spans="1:11" x14ac:dyDescent="0.3">
      <c r="A23" s="9">
        <v>19</v>
      </c>
      <c r="B23" s="7">
        <v>33</v>
      </c>
      <c r="C23" s="8">
        <f t="shared" si="1"/>
        <v>10.509554140127388</v>
      </c>
      <c r="D23" s="8" t="s">
        <v>16</v>
      </c>
      <c r="E23" s="7">
        <f t="shared" si="0"/>
        <v>8.6703821656050964E-3</v>
      </c>
      <c r="F23" s="8"/>
      <c r="G23" s="8"/>
      <c r="H23" s="7"/>
      <c r="I23" s="7"/>
      <c r="J23" s="7">
        <f t="shared" si="2"/>
        <v>0</v>
      </c>
      <c r="K23" s="7"/>
    </row>
    <row r="24" spans="1:11" x14ac:dyDescent="0.3">
      <c r="A24" s="9">
        <v>20</v>
      </c>
      <c r="B24" s="7">
        <v>75</v>
      </c>
      <c r="C24" s="8">
        <f t="shared" si="1"/>
        <v>23.885350318471335</v>
      </c>
      <c r="D24" s="8" t="s">
        <v>9</v>
      </c>
      <c r="E24" s="7">
        <f t="shared" si="0"/>
        <v>4.4785031847133748E-2</v>
      </c>
      <c r="F24" s="8">
        <v>30.5</v>
      </c>
      <c r="G24" s="8">
        <v>25.5</v>
      </c>
      <c r="H24" s="7">
        <v>20</v>
      </c>
      <c r="I24" s="7" t="s">
        <v>9</v>
      </c>
      <c r="J24" s="7">
        <f t="shared" si="2"/>
        <v>7.302462500000001E-2</v>
      </c>
      <c r="K24" s="7">
        <v>0.78100000000000003</v>
      </c>
    </row>
    <row r="25" spans="1:11" x14ac:dyDescent="0.3">
      <c r="A25" s="9">
        <v>21</v>
      </c>
      <c r="B25" s="7"/>
      <c r="C25" s="7"/>
      <c r="D25" s="8"/>
      <c r="E25" s="7">
        <f t="shared" si="0"/>
        <v>0</v>
      </c>
      <c r="F25" s="8">
        <v>17</v>
      </c>
      <c r="G25" s="8">
        <v>20.5</v>
      </c>
      <c r="H25" s="7">
        <v>19.5</v>
      </c>
      <c r="I25" s="7" t="s">
        <v>9</v>
      </c>
      <c r="J25" s="7">
        <f t="shared" si="2"/>
        <v>2.2686500000000002E-2</v>
      </c>
      <c r="K25" s="7">
        <v>0.183</v>
      </c>
    </row>
    <row r="26" spans="1:11" x14ac:dyDescent="0.3">
      <c r="A26" s="9">
        <v>22</v>
      </c>
      <c r="B26" s="7">
        <v>55</v>
      </c>
      <c r="C26" s="8">
        <f t="shared" si="1"/>
        <v>17.515923566878982</v>
      </c>
      <c r="D26" s="8" t="s">
        <v>9</v>
      </c>
      <c r="E26" s="7">
        <f t="shared" si="0"/>
        <v>2.4084394904458607E-2</v>
      </c>
      <c r="F26" s="8">
        <v>23</v>
      </c>
      <c r="G26" s="8">
        <v>23.5</v>
      </c>
      <c r="H26" s="7">
        <v>21.5</v>
      </c>
      <c r="I26" s="7" t="s">
        <v>9</v>
      </c>
      <c r="J26" s="7">
        <f t="shared" si="2"/>
        <v>4.1526500000000008E-2</v>
      </c>
      <c r="K26" s="7">
        <v>0.39300000000000002</v>
      </c>
    </row>
    <row r="27" spans="1:11" x14ac:dyDescent="0.3">
      <c r="A27" s="9">
        <v>23</v>
      </c>
      <c r="B27" s="7">
        <v>48</v>
      </c>
      <c r="C27" s="8">
        <f t="shared" si="1"/>
        <v>15.286624203821656</v>
      </c>
      <c r="D27" s="8" t="s">
        <v>9</v>
      </c>
      <c r="E27" s="7">
        <f t="shared" si="0"/>
        <v>1.8343949044585989E-2</v>
      </c>
      <c r="F27" s="8"/>
      <c r="G27" s="8"/>
      <c r="H27" s="7"/>
      <c r="I27" s="7"/>
      <c r="J27" s="7">
        <f t="shared" si="2"/>
        <v>0</v>
      </c>
      <c r="K27" s="7"/>
    </row>
    <row r="28" spans="1:11" x14ac:dyDescent="0.3">
      <c r="A28" s="9">
        <v>24</v>
      </c>
      <c r="B28" s="7">
        <v>46</v>
      </c>
      <c r="C28" s="8">
        <f t="shared" si="1"/>
        <v>14.64968152866242</v>
      </c>
      <c r="D28" s="7" t="s">
        <v>9</v>
      </c>
      <c r="E28" s="7">
        <f t="shared" si="0"/>
        <v>1.6847133757961784E-2</v>
      </c>
      <c r="F28" s="8"/>
      <c r="G28" s="8"/>
      <c r="H28" s="7"/>
      <c r="I28" s="7"/>
      <c r="J28" s="7">
        <f t="shared" si="2"/>
        <v>0</v>
      </c>
      <c r="K28" s="7"/>
    </row>
    <row r="29" spans="1:11" x14ac:dyDescent="0.3">
      <c r="A29" s="9">
        <v>25</v>
      </c>
      <c r="B29" s="7">
        <v>47</v>
      </c>
      <c r="C29" s="8">
        <f t="shared" si="1"/>
        <v>14.968152866242038</v>
      </c>
      <c r="D29" s="7" t="s">
        <v>9</v>
      </c>
      <c r="E29" s="7">
        <f t="shared" si="0"/>
        <v>1.7587579617834397E-2</v>
      </c>
      <c r="F29" s="8">
        <v>22.5</v>
      </c>
      <c r="G29" s="8">
        <v>24.5</v>
      </c>
      <c r="H29" s="7">
        <v>21.5</v>
      </c>
      <c r="I29" s="7" t="s">
        <v>9</v>
      </c>
      <c r="J29" s="7">
        <f t="shared" si="2"/>
        <v>3.9740625000000002E-2</v>
      </c>
      <c r="K29" s="7">
        <v>0.40899999999999997</v>
      </c>
    </row>
    <row r="30" spans="1:11" x14ac:dyDescent="0.3">
      <c r="A30" s="9">
        <v>26</v>
      </c>
      <c r="B30" s="7"/>
      <c r="C30" s="7"/>
      <c r="D30" s="7"/>
      <c r="E30" s="7">
        <f t="shared" si="0"/>
        <v>0</v>
      </c>
      <c r="F30" s="8">
        <v>19</v>
      </c>
      <c r="G30" s="8">
        <v>23</v>
      </c>
      <c r="H30" s="7">
        <v>22</v>
      </c>
      <c r="I30" s="7" t="s">
        <v>9</v>
      </c>
      <c r="J30" s="7">
        <f t="shared" si="2"/>
        <v>2.8338499999999999E-2</v>
      </c>
      <c r="K30" s="7">
        <v>0.254</v>
      </c>
    </row>
    <row r="31" spans="1:11" x14ac:dyDescent="0.3">
      <c r="A31" s="9">
        <v>27</v>
      </c>
      <c r="B31" s="7">
        <v>52</v>
      </c>
      <c r="C31" s="8">
        <f t="shared" si="1"/>
        <v>16.560509554140125</v>
      </c>
      <c r="D31" s="7" t="s">
        <v>9</v>
      </c>
      <c r="E31" s="7">
        <f t="shared" si="0"/>
        <v>2.1528662420382164E-2</v>
      </c>
      <c r="F31" s="8"/>
      <c r="G31" s="8"/>
      <c r="H31" s="7"/>
      <c r="I31" s="7"/>
      <c r="J31" s="7">
        <f t="shared" si="2"/>
        <v>0</v>
      </c>
      <c r="K31" s="7"/>
    </row>
    <row r="32" spans="1:11" x14ac:dyDescent="0.3">
      <c r="A32" s="9">
        <v>28</v>
      </c>
      <c r="B32" s="7"/>
      <c r="C32" s="7"/>
      <c r="D32" s="7"/>
      <c r="E32" s="7">
        <f t="shared" si="0"/>
        <v>0</v>
      </c>
      <c r="F32" s="8">
        <v>22.5</v>
      </c>
      <c r="G32" s="8">
        <v>24</v>
      </c>
      <c r="H32" s="7">
        <v>22</v>
      </c>
      <c r="I32" s="7" t="s">
        <v>9</v>
      </c>
      <c r="J32" s="7">
        <f t="shared" si="2"/>
        <v>3.9740625000000002E-2</v>
      </c>
      <c r="K32" s="7">
        <v>0.39300000000000002</v>
      </c>
    </row>
    <row r="33" spans="1:11" x14ac:dyDescent="0.3">
      <c r="A33" s="9">
        <v>29</v>
      </c>
      <c r="B33" s="7">
        <v>52</v>
      </c>
      <c r="C33" s="8">
        <f t="shared" si="1"/>
        <v>16.560509554140125</v>
      </c>
      <c r="D33" s="7" t="s">
        <v>9</v>
      </c>
      <c r="E33" s="7">
        <f t="shared" si="0"/>
        <v>2.1528662420382164E-2</v>
      </c>
      <c r="F33" s="8"/>
      <c r="G33" s="8"/>
      <c r="H33" s="7"/>
      <c r="I33" s="7"/>
      <c r="J33" s="7">
        <f t="shared" si="2"/>
        <v>0</v>
      </c>
      <c r="K33" s="7"/>
    </row>
    <row r="34" spans="1:11" x14ac:dyDescent="0.3">
      <c r="A34" s="9">
        <v>30</v>
      </c>
      <c r="B34" s="7">
        <v>61</v>
      </c>
      <c r="C34" s="8">
        <f t="shared" si="1"/>
        <v>19.426751592356688</v>
      </c>
      <c r="D34" s="7" t="s">
        <v>9</v>
      </c>
      <c r="E34" s="7">
        <f t="shared" si="0"/>
        <v>2.962579617834395E-2</v>
      </c>
      <c r="F34" s="8"/>
      <c r="G34" s="8"/>
      <c r="H34" s="7"/>
      <c r="I34" s="7"/>
      <c r="J34" s="7">
        <f t="shared" si="2"/>
        <v>0</v>
      </c>
      <c r="K34" s="7"/>
    </row>
    <row r="35" spans="1:11" x14ac:dyDescent="0.3">
      <c r="A35" s="9">
        <v>31</v>
      </c>
      <c r="B35" s="7">
        <v>51</v>
      </c>
      <c r="C35" s="8">
        <f t="shared" si="1"/>
        <v>16.242038216560509</v>
      </c>
      <c r="D35" s="7" t="s">
        <v>9</v>
      </c>
      <c r="E35" s="7">
        <f t="shared" si="0"/>
        <v>2.0708598726114649E-2</v>
      </c>
      <c r="F35" s="8"/>
      <c r="G35" s="8"/>
      <c r="H35" s="7"/>
      <c r="I35" s="7"/>
      <c r="J35" s="7">
        <f t="shared" si="2"/>
        <v>0</v>
      </c>
      <c r="K35" s="7"/>
    </row>
    <row r="36" spans="1:11" x14ac:dyDescent="0.3">
      <c r="A36" s="9">
        <v>32</v>
      </c>
      <c r="B36" s="7"/>
      <c r="C36" s="7"/>
      <c r="D36" s="7"/>
      <c r="E36" s="7">
        <f t="shared" si="0"/>
        <v>0</v>
      </c>
      <c r="F36" s="8">
        <v>24</v>
      </c>
      <c r="G36" s="8">
        <v>24</v>
      </c>
      <c r="H36" s="7">
        <v>22</v>
      </c>
      <c r="I36" s="7" t="s">
        <v>9</v>
      </c>
      <c r="J36" s="7">
        <f t="shared" si="2"/>
        <v>4.5216000000000006E-2</v>
      </c>
      <c r="K36" s="7">
        <v>0.42899999999999999</v>
      </c>
    </row>
    <row r="37" spans="1:11" x14ac:dyDescent="0.3">
      <c r="A37" s="9">
        <v>33</v>
      </c>
      <c r="B37" s="7">
        <v>59</v>
      </c>
      <c r="C37" s="8">
        <f t="shared" si="1"/>
        <v>18.789808917197451</v>
      </c>
      <c r="D37" s="7" t="s">
        <v>9</v>
      </c>
      <c r="E37" s="7">
        <f t="shared" ref="E37:E59" si="3">3.14*C37^2/4*10^-4</f>
        <v>2.7714968152866244E-2</v>
      </c>
      <c r="F37" s="8"/>
      <c r="G37" s="8"/>
      <c r="H37" s="7"/>
      <c r="I37" s="7"/>
      <c r="J37" s="7">
        <f t="shared" si="2"/>
        <v>0</v>
      </c>
      <c r="K37" s="7"/>
    </row>
    <row r="38" spans="1:11" x14ac:dyDescent="0.3">
      <c r="A38" s="9">
        <v>34</v>
      </c>
      <c r="B38" s="7">
        <v>36</v>
      </c>
      <c r="C38" s="8">
        <f t="shared" si="1"/>
        <v>11.464968152866241</v>
      </c>
      <c r="D38" s="7" t="s">
        <v>9</v>
      </c>
      <c r="E38" s="7">
        <f t="shared" si="3"/>
        <v>1.0318471337579618E-2</v>
      </c>
      <c r="F38" s="8"/>
      <c r="G38" s="8"/>
      <c r="H38" s="7"/>
      <c r="I38" s="7"/>
      <c r="J38" s="7">
        <f t="shared" si="2"/>
        <v>0</v>
      </c>
      <c r="K38" s="7"/>
    </row>
    <row r="39" spans="1:11" x14ac:dyDescent="0.3">
      <c r="A39" s="9">
        <v>35</v>
      </c>
      <c r="B39" s="7"/>
      <c r="C39" s="7"/>
      <c r="D39" s="7"/>
      <c r="E39" s="7">
        <f t="shared" si="3"/>
        <v>0</v>
      </c>
      <c r="F39" s="8">
        <v>16</v>
      </c>
      <c r="G39" s="8">
        <v>23.5</v>
      </c>
      <c r="H39" s="7">
        <v>22.5</v>
      </c>
      <c r="I39" s="7" t="s">
        <v>9</v>
      </c>
      <c r="J39" s="7">
        <f t="shared" si="2"/>
        <v>2.0096000000000003E-2</v>
      </c>
      <c r="K39" s="7">
        <v>0.182</v>
      </c>
    </row>
    <row r="40" spans="1:11" x14ac:dyDescent="0.3">
      <c r="A40" s="9">
        <v>36</v>
      </c>
      <c r="B40" s="7">
        <v>48</v>
      </c>
      <c r="C40" s="8">
        <f t="shared" si="1"/>
        <v>15.286624203821656</v>
      </c>
      <c r="D40" s="7" t="s">
        <v>9</v>
      </c>
      <c r="E40" s="7">
        <f t="shared" si="3"/>
        <v>1.8343949044585989E-2</v>
      </c>
      <c r="F40" s="8"/>
      <c r="G40" s="8"/>
      <c r="H40" s="7"/>
      <c r="I40" s="7"/>
      <c r="J40" s="7">
        <f t="shared" si="2"/>
        <v>0</v>
      </c>
      <c r="K40" s="7"/>
    </row>
    <row r="41" spans="1:11" x14ac:dyDescent="0.3">
      <c r="A41" s="9">
        <v>37</v>
      </c>
      <c r="B41" s="7">
        <v>49</v>
      </c>
      <c r="C41" s="8">
        <f t="shared" si="1"/>
        <v>15.605095541401273</v>
      </c>
      <c r="D41" s="7" t="s">
        <v>16</v>
      </c>
      <c r="E41" s="7">
        <f t="shared" si="3"/>
        <v>1.911624203821656E-2</v>
      </c>
      <c r="F41" s="8"/>
      <c r="G41" s="8"/>
      <c r="H41" s="7"/>
      <c r="I41" s="7"/>
      <c r="J41" s="7">
        <f t="shared" si="2"/>
        <v>0</v>
      </c>
      <c r="K41" s="7"/>
    </row>
    <row r="42" spans="1:11" x14ac:dyDescent="0.3">
      <c r="A42" s="9">
        <v>38</v>
      </c>
      <c r="B42" s="7">
        <v>37</v>
      </c>
      <c r="C42" s="8">
        <f t="shared" si="1"/>
        <v>11.783439490445859</v>
      </c>
      <c r="D42" s="7" t="s">
        <v>9</v>
      </c>
      <c r="E42" s="7">
        <f t="shared" si="3"/>
        <v>1.0899681528662422E-2</v>
      </c>
      <c r="F42" s="8"/>
      <c r="G42" s="8"/>
      <c r="H42" s="7"/>
      <c r="I42" s="7"/>
      <c r="J42" s="7">
        <f t="shared" si="2"/>
        <v>0</v>
      </c>
      <c r="K42" s="7"/>
    </row>
    <row r="43" spans="1:11" x14ac:dyDescent="0.3">
      <c r="A43" s="9">
        <v>39</v>
      </c>
      <c r="B43" s="7">
        <v>66</v>
      </c>
      <c r="C43" s="8">
        <f t="shared" si="1"/>
        <v>21.019108280254777</v>
      </c>
      <c r="D43" s="7" t="s">
        <v>9</v>
      </c>
      <c r="E43" s="7">
        <f t="shared" si="3"/>
        <v>3.4681528662420386E-2</v>
      </c>
      <c r="F43" s="8"/>
      <c r="G43" s="8"/>
      <c r="H43" s="7"/>
      <c r="I43" s="7"/>
      <c r="J43" s="7">
        <f t="shared" si="2"/>
        <v>0</v>
      </c>
      <c r="K43" s="7"/>
    </row>
    <row r="44" spans="1:11" x14ac:dyDescent="0.3">
      <c r="A44" s="9">
        <v>40</v>
      </c>
      <c r="B44" s="7">
        <v>38</v>
      </c>
      <c r="C44" s="8">
        <f t="shared" si="1"/>
        <v>12.101910828025478</v>
      </c>
      <c r="D44" s="7" t="s">
        <v>9</v>
      </c>
      <c r="E44" s="7">
        <f t="shared" si="3"/>
        <v>1.1496815286624206E-2</v>
      </c>
      <c r="F44" s="8"/>
      <c r="G44" s="8"/>
      <c r="H44" s="7"/>
      <c r="I44" s="7"/>
      <c r="J44" s="7">
        <f t="shared" si="2"/>
        <v>0</v>
      </c>
      <c r="K44" s="7"/>
    </row>
    <row r="45" spans="1:11" x14ac:dyDescent="0.3">
      <c r="A45" s="9">
        <v>41</v>
      </c>
      <c r="B45" s="7">
        <v>48</v>
      </c>
      <c r="C45" s="8">
        <f t="shared" si="1"/>
        <v>15.286624203821656</v>
      </c>
      <c r="D45" s="7" t="s">
        <v>9</v>
      </c>
      <c r="E45" s="7">
        <f t="shared" si="3"/>
        <v>1.8343949044585989E-2</v>
      </c>
      <c r="F45" s="8"/>
      <c r="G45" s="8"/>
      <c r="H45" s="7"/>
      <c r="I45" s="7"/>
      <c r="J45" s="7">
        <f t="shared" si="2"/>
        <v>0</v>
      </c>
      <c r="K45" s="7"/>
    </row>
    <row r="46" spans="1:11" x14ac:dyDescent="0.3">
      <c r="A46" s="9">
        <v>42</v>
      </c>
      <c r="B46" s="7">
        <v>56</v>
      </c>
      <c r="C46" s="8">
        <f t="shared" si="1"/>
        <v>17.834394904458598</v>
      </c>
      <c r="D46" s="7" t="s">
        <v>9</v>
      </c>
      <c r="E46" s="7">
        <f t="shared" si="3"/>
        <v>2.4968152866242037E-2</v>
      </c>
      <c r="F46" s="8">
        <v>20</v>
      </c>
      <c r="G46" s="8">
        <v>23.5</v>
      </c>
      <c r="H46" s="7">
        <v>21.5</v>
      </c>
      <c r="I46" s="7" t="s">
        <v>17</v>
      </c>
      <c r="J46" s="7">
        <f t="shared" si="2"/>
        <v>3.1400000000000004E-2</v>
      </c>
      <c r="K46" s="7">
        <v>0.29399999999999998</v>
      </c>
    </row>
    <row r="47" spans="1:11" x14ac:dyDescent="0.3">
      <c r="A47" s="9">
        <v>43</v>
      </c>
      <c r="B47" s="7">
        <v>38</v>
      </c>
      <c r="C47" s="8">
        <f t="shared" si="1"/>
        <v>12.101910828025478</v>
      </c>
      <c r="D47" s="7" t="s">
        <v>16</v>
      </c>
      <c r="E47" s="7">
        <f t="shared" si="3"/>
        <v>1.1496815286624206E-2</v>
      </c>
      <c r="F47" s="8"/>
      <c r="G47" s="8"/>
      <c r="H47" s="7"/>
      <c r="I47" s="7"/>
      <c r="J47" s="7">
        <f t="shared" si="2"/>
        <v>0</v>
      </c>
      <c r="K47" s="7"/>
    </row>
    <row r="48" spans="1:11" x14ac:dyDescent="0.3">
      <c r="A48" s="9">
        <v>44</v>
      </c>
      <c r="B48" s="7">
        <v>27</v>
      </c>
      <c r="C48" s="8">
        <f t="shared" si="1"/>
        <v>8.598726114649681</v>
      </c>
      <c r="D48" s="7" t="s">
        <v>17</v>
      </c>
      <c r="E48" s="7">
        <f t="shared" si="3"/>
        <v>5.8041401273885348E-3</v>
      </c>
      <c r="F48" s="8">
        <v>26</v>
      </c>
      <c r="G48" s="8">
        <v>24.5</v>
      </c>
      <c r="H48" s="7">
        <v>21.5</v>
      </c>
      <c r="I48" s="7" t="s">
        <v>17</v>
      </c>
      <c r="J48" s="7">
        <f t="shared" si="2"/>
        <v>5.3066000000000002E-2</v>
      </c>
      <c r="K48" s="7">
        <v>0.52600000000000002</v>
      </c>
    </row>
    <row r="49" spans="1:12" x14ac:dyDescent="0.3">
      <c r="A49" s="9">
        <v>45</v>
      </c>
      <c r="B49" s="7">
        <v>66</v>
      </c>
      <c r="C49" s="8">
        <f t="shared" si="1"/>
        <v>21.019108280254777</v>
      </c>
      <c r="D49" s="7" t="s">
        <v>9</v>
      </c>
      <c r="E49" s="7">
        <f t="shared" si="3"/>
        <v>3.4681528662420386E-2</v>
      </c>
      <c r="F49" s="8"/>
      <c r="G49" s="8"/>
      <c r="H49" s="7"/>
      <c r="I49" s="7"/>
      <c r="J49" s="7">
        <f t="shared" si="2"/>
        <v>0</v>
      </c>
      <c r="K49" s="7"/>
    </row>
    <row r="50" spans="1:12" x14ac:dyDescent="0.3">
      <c r="A50" s="9">
        <v>46</v>
      </c>
      <c r="B50" s="7"/>
      <c r="C50" s="7"/>
      <c r="D50" s="7"/>
      <c r="E50" s="7">
        <f t="shared" si="3"/>
        <v>0</v>
      </c>
      <c r="F50" s="8">
        <v>15</v>
      </c>
      <c r="G50" s="8">
        <v>18.5</v>
      </c>
      <c r="H50" s="7">
        <v>17.5</v>
      </c>
      <c r="I50" s="7" t="s">
        <v>9</v>
      </c>
      <c r="J50" s="7">
        <f t="shared" si="2"/>
        <v>1.7662500000000001E-2</v>
      </c>
      <c r="K50" s="7">
        <v>0.126</v>
      </c>
    </row>
    <row r="51" spans="1:12" x14ac:dyDescent="0.3">
      <c r="A51" s="9">
        <v>47</v>
      </c>
      <c r="B51" s="7">
        <v>31</v>
      </c>
      <c r="C51" s="8">
        <f t="shared" si="1"/>
        <v>9.872611464968152</v>
      </c>
      <c r="D51" s="7" t="s">
        <v>9</v>
      </c>
      <c r="E51" s="7">
        <f t="shared" si="3"/>
        <v>7.6512738853503183E-3</v>
      </c>
      <c r="F51" s="8"/>
      <c r="G51" s="8"/>
      <c r="H51" s="7"/>
      <c r="I51" s="7"/>
      <c r="J51" s="7">
        <f t="shared" si="2"/>
        <v>0</v>
      </c>
      <c r="K51" s="7"/>
    </row>
    <row r="52" spans="1:12" x14ac:dyDescent="0.3">
      <c r="A52" s="9">
        <v>48</v>
      </c>
      <c r="B52" s="7">
        <v>44</v>
      </c>
      <c r="C52" s="8">
        <f t="shared" si="1"/>
        <v>14.012738853503183</v>
      </c>
      <c r="D52" s="7" t="s">
        <v>9</v>
      </c>
      <c r="E52" s="7">
        <f t="shared" si="3"/>
        <v>1.5414012738853502E-2</v>
      </c>
      <c r="F52" s="8"/>
      <c r="G52" s="8"/>
      <c r="H52" s="7"/>
      <c r="I52" s="7"/>
      <c r="J52" s="7">
        <f t="shared" si="2"/>
        <v>0</v>
      </c>
      <c r="K52" s="7"/>
    </row>
    <row r="53" spans="1:12" x14ac:dyDescent="0.3">
      <c r="A53" s="9">
        <v>49</v>
      </c>
      <c r="B53" s="7"/>
      <c r="C53" s="7"/>
      <c r="D53" s="7"/>
      <c r="E53" s="7">
        <f t="shared" si="3"/>
        <v>0</v>
      </c>
      <c r="F53" s="8">
        <v>20</v>
      </c>
      <c r="G53" s="8">
        <v>23.5</v>
      </c>
      <c r="H53" s="7">
        <v>21.5</v>
      </c>
      <c r="I53" s="7" t="s">
        <v>9</v>
      </c>
      <c r="J53" s="7">
        <f t="shared" si="2"/>
        <v>3.1400000000000004E-2</v>
      </c>
      <c r="K53" s="7">
        <v>0.29399999999999998</v>
      </c>
    </row>
    <row r="54" spans="1:12" x14ac:dyDescent="0.3">
      <c r="A54" s="9">
        <v>50</v>
      </c>
      <c r="B54" s="7">
        <v>51</v>
      </c>
      <c r="C54" s="8">
        <f t="shared" si="1"/>
        <v>16.242038216560509</v>
      </c>
      <c r="D54" s="7" t="s">
        <v>16</v>
      </c>
      <c r="E54" s="7">
        <f t="shared" si="3"/>
        <v>2.0708598726114649E-2</v>
      </c>
      <c r="F54" s="8">
        <v>11.5</v>
      </c>
      <c r="G54" s="8">
        <v>23.5</v>
      </c>
      <c r="H54" s="7">
        <v>23</v>
      </c>
      <c r="I54" s="7" t="s">
        <v>9</v>
      </c>
      <c r="J54" s="7">
        <f t="shared" si="2"/>
        <v>1.0381625000000002E-2</v>
      </c>
      <c r="K54" s="7">
        <v>0.09</v>
      </c>
    </row>
    <row r="55" spans="1:12" x14ac:dyDescent="0.3">
      <c r="A55" s="9">
        <v>51</v>
      </c>
      <c r="B55" s="7">
        <v>35</v>
      </c>
      <c r="C55" s="8">
        <f t="shared" si="1"/>
        <v>11.146496815286623</v>
      </c>
      <c r="D55" s="7" t="s">
        <v>9</v>
      </c>
      <c r="E55" s="7">
        <f t="shared" si="3"/>
        <v>9.7531847133757957E-3</v>
      </c>
      <c r="F55" s="8"/>
      <c r="G55" s="8"/>
      <c r="H55" s="7"/>
      <c r="I55" s="7"/>
      <c r="J55" s="7">
        <f t="shared" si="2"/>
        <v>0</v>
      </c>
      <c r="K55" s="7"/>
    </row>
    <row r="56" spans="1:12" x14ac:dyDescent="0.3">
      <c r="A56" s="9">
        <v>52</v>
      </c>
      <c r="B56" s="7">
        <v>45</v>
      </c>
      <c r="C56" s="8">
        <f t="shared" si="1"/>
        <v>14.331210191082802</v>
      </c>
      <c r="D56" s="7" t="s">
        <v>9</v>
      </c>
      <c r="E56" s="7">
        <f t="shared" si="3"/>
        <v>1.6122611464968153E-2</v>
      </c>
      <c r="F56" s="8"/>
      <c r="G56" s="8"/>
      <c r="H56" s="7"/>
      <c r="I56" s="7"/>
      <c r="J56" s="7">
        <f t="shared" si="2"/>
        <v>0</v>
      </c>
      <c r="K56" s="7"/>
    </row>
    <row r="57" spans="1:12" x14ac:dyDescent="0.3">
      <c r="A57" s="9">
        <v>53</v>
      </c>
      <c r="B57" s="7">
        <v>40</v>
      </c>
      <c r="C57" s="8">
        <f t="shared" si="1"/>
        <v>12.738853503184712</v>
      </c>
      <c r="D57" s="7" t="s">
        <v>9</v>
      </c>
      <c r="E57" s="7">
        <f t="shared" si="3"/>
        <v>1.2738853503184712E-2</v>
      </c>
      <c r="F57" s="8"/>
      <c r="G57" s="8"/>
      <c r="H57" s="7"/>
      <c r="I57" s="7"/>
      <c r="J57" s="7">
        <f t="shared" si="2"/>
        <v>0</v>
      </c>
      <c r="K57" s="7"/>
    </row>
    <row r="58" spans="1:12" x14ac:dyDescent="0.3">
      <c r="A58" s="9">
        <v>54</v>
      </c>
      <c r="B58" s="7">
        <v>40</v>
      </c>
      <c r="C58" s="8">
        <f t="shared" si="1"/>
        <v>12.738853503184712</v>
      </c>
      <c r="D58" s="7" t="s">
        <v>17</v>
      </c>
      <c r="E58" s="7">
        <f t="shared" si="3"/>
        <v>1.2738853503184712E-2</v>
      </c>
      <c r="F58" s="8"/>
      <c r="G58" s="8"/>
      <c r="H58" s="7"/>
      <c r="I58" s="7"/>
      <c r="J58" s="7">
        <f t="shared" si="2"/>
        <v>0</v>
      </c>
      <c r="K58" s="7"/>
    </row>
    <row r="59" spans="1:12" x14ac:dyDescent="0.3">
      <c r="A59" s="9">
        <v>55</v>
      </c>
      <c r="B59" s="7">
        <v>38</v>
      </c>
      <c r="C59" s="8">
        <f t="shared" si="1"/>
        <v>12.101910828025478</v>
      </c>
      <c r="D59" s="7" t="s">
        <v>9</v>
      </c>
      <c r="E59" s="7">
        <f t="shared" si="3"/>
        <v>1.1496815286624206E-2</v>
      </c>
      <c r="F59" s="8"/>
      <c r="G59" s="8"/>
      <c r="H59" s="7"/>
      <c r="I59" s="7"/>
      <c r="J59" s="7">
        <f t="shared" si="2"/>
        <v>0</v>
      </c>
      <c r="K59" s="7"/>
    </row>
    <row r="60" spans="1:12" x14ac:dyDescent="0.3">
      <c r="A60" s="11" t="s">
        <v>27</v>
      </c>
      <c r="B60" s="16"/>
      <c r="C60" s="12">
        <f>B60/3.14+AVERAGE(C5:C59)</f>
        <v>15.842097467041921</v>
      </c>
      <c r="D60" s="11">
        <f>COUNT(B5:B59)</f>
        <v>43</v>
      </c>
      <c r="E60" s="13">
        <f>SUM(E5:E59)</f>
        <v>0.90675955414012732</v>
      </c>
      <c r="F60" s="11">
        <f>AVERAGE($F5:$F59)</f>
        <v>20.80952380952381</v>
      </c>
      <c r="G60" s="11">
        <f>AVERAGE(G5:G59)</f>
        <v>22.595238095238095</v>
      </c>
      <c r="H60" s="11">
        <f>AVERAGE(H5:H59)</f>
        <v>20.095238095238095</v>
      </c>
      <c r="I60" s="11">
        <f>COUNT(F5:F59)</f>
        <v>21</v>
      </c>
      <c r="J60" s="11">
        <f>SUM(J5:J59)</f>
        <v>0.75705400000000012</v>
      </c>
      <c r="K60" s="17">
        <f>SUM(K5:K59)</f>
        <v>7.2179999999999982</v>
      </c>
      <c r="L60" s="11">
        <f>1/0.005*K60</f>
        <v>1443.5999999999997</v>
      </c>
    </row>
    <row r="61" spans="1:12" ht="57.6" customHeight="1" x14ac:dyDescent="0.3">
      <c r="A61" s="15" t="s">
        <v>39</v>
      </c>
      <c r="B61" s="14"/>
      <c r="C61" s="3" t="s">
        <v>33</v>
      </c>
      <c r="D61" s="3" t="s">
        <v>28</v>
      </c>
      <c r="E61" s="3" t="s">
        <v>37</v>
      </c>
      <c r="F61" s="4" t="s">
        <v>34</v>
      </c>
      <c r="G61" s="4" t="s">
        <v>35</v>
      </c>
      <c r="H61" s="4" t="s">
        <v>36</v>
      </c>
      <c r="I61" s="4" t="s">
        <v>29</v>
      </c>
      <c r="J61" s="4" t="s">
        <v>38</v>
      </c>
      <c r="K61" s="4" t="s">
        <v>40</v>
      </c>
      <c r="L61" s="4" t="s">
        <v>42</v>
      </c>
    </row>
    <row r="63" spans="1:12" x14ac:dyDescent="0.3">
      <c r="A63" s="11">
        <f>195-D60</f>
        <v>152</v>
      </c>
      <c r="B63" s="11">
        <f>D60-I60</f>
        <v>22</v>
      </c>
      <c r="C63" s="11">
        <f>195-I60</f>
        <v>174</v>
      </c>
      <c r="E63" s="11">
        <f>A59-D60</f>
        <v>12</v>
      </c>
      <c r="F63" s="11">
        <f>A59/100*E63</f>
        <v>6.6000000000000005</v>
      </c>
    </row>
    <row r="64" spans="1:12" ht="28.8" x14ac:dyDescent="0.3">
      <c r="A64" s="15" t="s">
        <v>30</v>
      </c>
      <c r="B64" s="15" t="s">
        <v>31</v>
      </c>
      <c r="C64" s="15" t="s">
        <v>32</v>
      </c>
      <c r="E64" s="15" t="s">
        <v>58</v>
      </c>
      <c r="F64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C117-AED4-43EF-B83A-38E34FF891AF}">
  <dimension ref="A1:N109"/>
  <sheetViews>
    <sheetView topLeftCell="A87" workbookViewId="0">
      <selection activeCell="M5" sqref="M5:N11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23</v>
      </c>
      <c r="B2" s="1" t="s">
        <v>4</v>
      </c>
      <c r="C2" s="1" t="s">
        <v>67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</row>
    <row r="5" spans="1:14" x14ac:dyDescent="0.3">
      <c r="A5" s="9">
        <v>1</v>
      </c>
      <c r="B5" s="1">
        <v>71</v>
      </c>
      <c r="C5" s="6">
        <f>B5/3.14</f>
        <v>22.611464968152866</v>
      </c>
      <c r="D5" s="1" t="s">
        <v>9</v>
      </c>
      <c r="E5" s="7">
        <f t="shared" ref="E5:E68" si="0">3.14*C5^2/4*10^-4</f>
        <v>4.0135350318471347E-2</v>
      </c>
      <c r="F5" s="6">
        <v>27</v>
      </c>
      <c r="G5" s="6">
        <v>25.5</v>
      </c>
      <c r="H5" s="1">
        <v>20.5</v>
      </c>
      <c r="I5" s="1" t="s">
        <v>9</v>
      </c>
      <c r="J5" s="7">
        <f>3.14*F5^2/4*10^-4</f>
        <v>5.72265E-2</v>
      </c>
      <c r="K5" s="7">
        <v>0.59</v>
      </c>
      <c r="M5" t="s">
        <v>9</v>
      </c>
      <c r="N5">
        <f>COUNTIF(I5:I104,"N")</f>
        <v>36</v>
      </c>
    </row>
    <row r="6" spans="1:14" x14ac:dyDescent="0.3">
      <c r="A6" s="9">
        <v>2</v>
      </c>
      <c r="B6" s="1">
        <v>54</v>
      </c>
      <c r="C6" s="6">
        <f t="shared" ref="C6:C69" si="1">B6/3.14</f>
        <v>17.197452229299362</v>
      </c>
      <c r="D6" s="1" t="s">
        <v>9</v>
      </c>
      <c r="E6" s="7">
        <f t="shared" si="0"/>
        <v>2.3216560509554139E-2</v>
      </c>
      <c r="F6" s="6">
        <v>22</v>
      </c>
      <c r="G6" s="6">
        <v>24.5</v>
      </c>
      <c r="H6" s="1">
        <v>22</v>
      </c>
      <c r="I6" s="1" t="s">
        <v>9</v>
      </c>
      <c r="J6" s="7">
        <f t="shared" ref="J6:J69" si="2">3.14*F6^2/4*10^-4</f>
        <v>3.7994E-2</v>
      </c>
      <c r="K6" s="20">
        <v>0.373</v>
      </c>
      <c r="M6" t="s">
        <v>15</v>
      </c>
      <c r="N6">
        <f>COUNTIF(I5:I104,"R")</f>
        <v>0</v>
      </c>
    </row>
    <row r="7" spans="1:14" x14ac:dyDescent="0.3">
      <c r="A7" s="9">
        <v>3</v>
      </c>
      <c r="B7" s="1">
        <v>68</v>
      </c>
      <c r="C7" s="6">
        <f t="shared" si="1"/>
        <v>21.656050955414013</v>
      </c>
      <c r="D7" s="1" t="s">
        <v>9</v>
      </c>
      <c r="E7" s="7">
        <f t="shared" si="0"/>
        <v>3.681528662420383E-2</v>
      </c>
      <c r="F7" s="6">
        <v>27</v>
      </c>
      <c r="G7" s="6">
        <v>25</v>
      </c>
      <c r="H7" s="1">
        <v>22</v>
      </c>
      <c r="I7" s="1" t="s">
        <v>9</v>
      </c>
      <c r="J7" s="7">
        <f t="shared" si="2"/>
        <v>5.72265E-2</v>
      </c>
      <c r="K7" s="20">
        <v>0.56799999999999995</v>
      </c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38</v>
      </c>
      <c r="C8" s="6">
        <f t="shared" si="1"/>
        <v>12.101910828025478</v>
      </c>
      <c r="D8" s="1" t="s">
        <v>16</v>
      </c>
      <c r="E8" s="7">
        <f t="shared" si="0"/>
        <v>1.1496815286624206E-2</v>
      </c>
      <c r="F8" s="6">
        <v>13</v>
      </c>
      <c r="G8" s="6">
        <v>16</v>
      </c>
      <c r="H8" s="1">
        <v>13</v>
      </c>
      <c r="I8" s="1" t="s">
        <v>9</v>
      </c>
      <c r="J8" s="7">
        <f t="shared" si="2"/>
        <v>1.3266500000000001E-2</v>
      </c>
      <c r="K8" s="20">
        <v>7.6999999999999999E-2</v>
      </c>
      <c r="M8" t="s">
        <v>17</v>
      </c>
      <c r="N8">
        <f>COUNTIF(I5:I104,"J")</f>
        <v>9</v>
      </c>
    </row>
    <row r="9" spans="1:14" x14ac:dyDescent="0.3">
      <c r="A9" s="9">
        <v>5</v>
      </c>
      <c r="B9" s="1">
        <v>41</v>
      </c>
      <c r="C9" s="6">
        <f t="shared" si="1"/>
        <v>13.057324840764331</v>
      </c>
      <c r="D9" s="1" t="s">
        <v>9</v>
      </c>
      <c r="E9" s="7">
        <f t="shared" si="0"/>
        <v>1.3383757961783441E-2</v>
      </c>
      <c r="F9" s="6">
        <v>15</v>
      </c>
      <c r="G9" s="6">
        <v>20</v>
      </c>
      <c r="H9" s="1">
        <v>19</v>
      </c>
      <c r="I9" s="1" t="s">
        <v>9</v>
      </c>
      <c r="J9" s="7">
        <f t="shared" si="2"/>
        <v>1.7662500000000001E-2</v>
      </c>
      <c r="K9" s="20">
        <v>0.13300000000000001</v>
      </c>
      <c r="M9" t="s">
        <v>18</v>
      </c>
      <c r="N9">
        <f>COUNTIF(I12:I104,"V")</f>
        <v>1</v>
      </c>
    </row>
    <row r="10" spans="1:14" x14ac:dyDescent="0.3">
      <c r="A10" s="9">
        <v>6</v>
      </c>
      <c r="B10" s="1">
        <v>50</v>
      </c>
      <c r="C10" s="6">
        <f t="shared" si="1"/>
        <v>15.923566878980891</v>
      </c>
      <c r="D10" s="1" t="s">
        <v>9</v>
      </c>
      <c r="E10" s="7">
        <f t="shared" si="0"/>
        <v>1.9904458598726114E-2</v>
      </c>
      <c r="F10" s="6">
        <v>19</v>
      </c>
      <c r="G10" s="6">
        <v>24</v>
      </c>
      <c r="H10" s="1">
        <v>22</v>
      </c>
      <c r="I10" s="1" t="s">
        <v>17</v>
      </c>
      <c r="J10" s="7">
        <f t="shared" si="2"/>
        <v>2.8338499999999999E-2</v>
      </c>
      <c r="K10" s="20">
        <v>0.26400000000000001</v>
      </c>
    </row>
    <row r="11" spans="1:14" x14ac:dyDescent="0.3">
      <c r="A11" s="9">
        <v>7</v>
      </c>
      <c r="B11" s="1">
        <v>65</v>
      </c>
      <c r="C11" s="6">
        <f t="shared" si="1"/>
        <v>20.700636942675157</v>
      </c>
      <c r="D11" s="1" t="s">
        <v>9</v>
      </c>
      <c r="E11" s="7">
        <f t="shared" si="0"/>
        <v>3.3638535031847133E-2</v>
      </c>
      <c r="F11" s="6">
        <v>25</v>
      </c>
      <c r="G11" s="6">
        <v>25</v>
      </c>
      <c r="H11" s="1">
        <v>23.5</v>
      </c>
      <c r="I11" s="1" t="s">
        <v>17</v>
      </c>
      <c r="J11" s="7">
        <f t="shared" si="2"/>
        <v>4.9062500000000002E-2</v>
      </c>
      <c r="K11" s="20">
        <v>0.48499999999999999</v>
      </c>
      <c r="M11" t="s">
        <v>74</v>
      </c>
      <c r="N11">
        <f>SUM(N5:N9)</f>
        <v>46</v>
      </c>
    </row>
    <row r="12" spans="1:14" x14ac:dyDescent="0.3">
      <c r="A12" s="9">
        <v>8</v>
      </c>
      <c r="B12" s="1">
        <v>57</v>
      </c>
      <c r="C12" s="6">
        <f t="shared" si="1"/>
        <v>18.152866242038215</v>
      </c>
      <c r="D12" s="1" t="s">
        <v>9</v>
      </c>
      <c r="E12" s="7">
        <f t="shared" si="0"/>
        <v>2.5867834394904459E-2</v>
      </c>
      <c r="F12" s="6">
        <v>20</v>
      </c>
      <c r="G12" s="6">
        <v>24</v>
      </c>
      <c r="H12" s="1">
        <v>22.5</v>
      </c>
      <c r="I12" s="1" t="s">
        <v>9</v>
      </c>
      <c r="J12" s="7">
        <f t="shared" si="2"/>
        <v>3.1400000000000004E-2</v>
      </c>
      <c r="K12" s="20">
        <v>0.29399999999999998</v>
      </c>
    </row>
    <row r="13" spans="1:14" x14ac:dyDescent="0.3">
      <c r="A13" s="9">
        <v>9</v>
      </c>
      <c r="B13" s="1">
        <v>58</v>
      </c>
      <c r="C13" s="6">
        <f t="shared" si="1"/>
        <v>18.471337579617835</v>
      </c>
      <c r="D13" s="1" t="s">
        <v>9</v>
      </c>
      <c r="E13" s="7">
        <f t="shared" si="0"/>
        <v>2.6783439490445864E-2</v>
      </c>
      <c r="F13" s="6">
        <v>21.5</v>
      </c>
      <c r="G13" s="6">
        <v>24.5</v>
      </c>
      <c r="H13" s="1">
        <v>20.5</v>
      </c>
      <c r="I13" s="1" t="s">
        <v>9</v>
      </c>
      <c r="J13" s="7">
        <f t="shared" si="2"/>
        <v>3.6286625000000003E-2</v>
      </c>
      <c r="K13" s="20">
        <v>0.373</v>
      </c>
    </row>
    <row r="14" spans="1:14" x14ac:dyDescent="0.3">
      <c r="A14" s="9">
        <v>10</v>
      </c>
      <c r="B14" s="1">
        <v>29</v>
      </c>
      <c r="C14" s="6">
        <f t="shared" si="1"/>
        <v>9.2356687898089174</v>
      </c>
      <c r="D14" s="1" t="s">
        <v>16</v>
      </c>
      <c r="E14" s="7">
        <f t="shared" si="0"/>
        <v>6.6958598726114659E-3</v>
      </c>
      <c r="F14" s="6"/>
      <c r="G14" s="6"/>
      <c r="H14" s="1"/>
      <c r="I14" s="1"/>
      <c r="J14" s="7">
        <f t="shared" si="2"/>
        <v>0</v>
      </c>
      <c r="K14" s="20"/>
    </row>
    <row r="15" spans="1:14" x14ac:dyDescent="0.3">
      <c r="A15" s="9">
        <v>11</v>
      </c>
      <c r="B15" s="1">
        <v>51</v>
      </c>
      <c r="C15" s="6">
        <f t="shared" si="1"/>
        <v>16.242038216560509</v>
      </c>
      <c r="D15" s="1" t="s">
        <v>9</v>
      </c>
      <c r="E15" s="7">
        <f t="shared" si="0"/>
        <v>2.0708598726114649E-2</v>
      </c>
      <c r="F15" s="6">
        <v>17</v>
      </c>
      <c r="G15" s="6">
        <v>24</v>
      </c>
      <c r="H15" s="1">
        <v>23</v>
      </c>
      <c r="I15" s="1" t="s">
        <v>9</v>
      </c>
      <c r="J15" s="7">
        <f t="shared" si="2"/>
        <v>2.2686500000000002E-2</v>
      </c>
      <c r="K15" s="20">
        <v>0.20799999999999999</v>
      </c>
    </row>
    <row r="16" spans="1:14" x14ac:dyDescent="0.3">
      <c r="A16" s="9">
        <v>12</v>
      </c>
      <c r="B16" s="1">
        <v>35</v>
      </c>
      <c r="C16" s="6">
        <f t="shared" si="1"/>
        <v>11.146496815286623</v>
      </c>
      <c r="D16" s="1" t="s">
        <v>16</v>
      </c>
      <c r="E16" s="7">
        <f t="shared" si="0"/>
        <v>9.7531847133757957E-3</v>
      </c>
      <c r="F16" s="6"/>
      <c r="G16" s="6"/>
      <c r="H16" s="1"/>
      <c r="I16" s="1"/>
      <c r="J16" s="7">
        <f t="shared" si="2"/>
        <v>0</v>
      </c>
      <c r="K16" s="20"/>
    </row>
    <row r="17" spans="1:11" x14ac:dyDescent="0.3">
      <c r="A17" s="9">
        <v>13</v>
      </c>
      <c r="B17" s="1">
        <v>30</v>
      </c>
      <c r="C17" s="6">
        <f t="shared" si="1"/>
        <v>9.5541401273885338</v>
      </c>
      <c r="D17" s="6" t="s">
        <v>17</v>
      </c>
      <c r="E17" s="7">
        <f t="shared" si="0"/>
        <v>7.1656050955414006E-3</v>
      </c>
      <c r="F17" s="6"/>
      <c r="G17" s="6"/>
      <c r="H17" s="1"/>
      <c r="I17" s="1"/>
      <c r="J17" s="7">
        <f t="shared" si="2"/>
        <v>0</v>
      </c>
      <c r="K17" s="20"/>
    </row>
    <row r="18" spans="1:11" x14ac:dyDescent="0.3">
      <c r="A18" s="9">
        <v>14</v>
      </c>
      <c r="B18" s="1">
        <v>31</v>
      </c>
      <c r="C18" s="6">
        <f t="shared" si="1"/>
        <v>9.872611464968152</v>
      </c>
      <c r="D18" s="6" t="s">
        <v>16</v>
      </c>
      <c r="E18" s="7">
        <f t="shared" si="0"/>
        <v>7.6512738853503183E-3</v>
      </c>
      <c r="F18" s="6"/>
      <c r="G18" s="6"/>
      <c r="H18" s="1"/>
      <c r="I18" s="1"/>
      <c r="J18" s="7">
        <f t="shared" si="2"/>
        <v>0</v>
      </c>
      <c r="K18" s="20"/>
    </row>
    <row r="19" spans="1:11" x14ac:dyDescent="0.3">
      <c r="A19" s="9">
        <v>15</v>
      </c>
      <c r="B19" s="1">
        <v>28</v>
      </c>
      <c r="C19" s="6">
        <f t="shared" si="1"/>
        <v>8.9171974522292992</v>
      </c>
      <c r="D19" s="6" t="s">
        <v>16</v>
      </c>
      <c r="E19" s="7">
        <f t="shared" si="0"/>
        <v>6.2420382165605092E-3</v>
      </c>
      <c r="F19" s="6"/>
      <c r="G19" s="6"/>
      <c r="H19" s="1"/>
      <c r="I19" s="1"/>
      <c r="J19" s="7">
        <f t="shared" si="2"/>
        <v>0</v>
      </c>
      <c r="K19" s="20"/>
    </row>
    <row r="20" spans="1:11" x14ac:dyDescent="0.3">
      <c r="A20" s="9">
        <v>16</v>
      </c>
      <c r="B20" s="1">
        <v>31</v>
      </c>
      <c r="C20" s="6">
        <f t="shared" si="1"/>
        <v>9.872611464968152</v>
      </c>
      <c r="D20" s="6" t="s">
        <v>9</v>
      </c>
      <c r="E20" s="7">
        <f t="shared" si="0"/>
        <v>7.6512738853503183E-3</v>
      </c>
      <c r="F20" s="6"/>
      <c r="G20" s="6"/>
      <c r="H20" s="1"/>
      <c r="I20" s="1"/>
      <c r="J20" s="7">
        <f t="shared" si="2"/>
        <v>0</v>
      </c>
      <c r="K20" s="20"/>
    </row>
    <row r="21" spans="1:11" x14ac:dyDescent="0.3">
      <c r="A21" s="9">
        <v>17</v>
      </c>
      <c r="B21" s="1">
        <v>40</v>
      </c>
      <c r="C21" s="6">
        <f t="shared" si="1"/>
        <v>12.738853503184712</v>
      </c>
      <c r="D21" s="6" t="s">
        <v>9</v>
      </c>
      <c r="E21" s="7">
        <f t="shared" si="0"/>
        <v>1.2738853503184712E-2</v>
      </c>
      <c r="F21" s="6"/>
      <c r="G21" s="6"/>
      <c r="H21" s="1"/>
      <c r="I21" s="1"/>
      <c r="J21" s="7">
        <f t="shared" si="2"/>
        <v>0</v>
      </c>
      <c r="K21" s="20"/>
    </row>
    <row r="22" spans="1:11" x14ac:dyDescent="0.3">
      <c r="A22" s="9">
        <v>18</v>
      </c>
      <c r="B22" s="1">
        <v>61</v>
      </c>
      <c r="C22" s="6">
        <f t="shared" si="1"/>
        <v>19.426751592356688</v>
      </c>
      <c r="D22" s="6" t="s">
        <v>16</v>
      </c>
      <c r="E22" s="7">
        <f t="shared" si="0"/>
        <v>2.962579617834395E-2</v>
      </c>
      <c r="F22" s="6">
        <v>25</v>
      </c>
      <c r="G22" s="6">
        <v>25</v>
      </c>
      <c r="H22" s="1">
        <v>23.5</v>
      </c>
      <c r="I22" s="1" t="s">
        <v>9</v>
      </c>
      <c r="J22" s="7">
        <f t="shared" si="2"/>
        <v>4.9062500000000002E-2</v>
      </c>
      <c r="K22" s="20">
        <v>0.48499999999999999</v>
      </c>
    </row>
    <row r="23" spans="1:11" x14ac:dyDescent="0.3">
      <c r="A23" s="9">
        <v>19</v>
      </c>
      <c r="B23" s="1">
        <v>71</v>
      </c>
      <c r="C23" s="6">
        <f t="shared" si="1"/>
        <v>22.611464968152866</v>
      </c>
      <c r="D23" s="6" t="s">
        <v>9</v>
      </c>
      <c r="E23" s="7">
        <f t="shared" si="0"/>
        <v>4.0135350318471347E-2</v>
      </c>
      <c r="F23" s="6">
        <v>30</v>
      </c>
      <c r="G23" s="6">
        <v>26</v>
      </c>
      <c r="H23" s="1">
        <v>21</v>
      </c>
      <c r="I23" s="1" t="s">
        <v>9</v>
      </c>
      <c r="J23" s="7">
        <f t="shared" si="2"/>
        <v>7.0650000000000004E-2</v>
      </c>
      <c r="K23" s="20">
        <v>0.73099999999999998</v>
      </c>
    </row>
    <row r="24" spans="1:11" x14ac:dyDescent="0.3">
      <c r="A24" s="9">
        <v>20</v>
      </c>
      <c r="B24" s="1">
        <v>66</v>
      </c>
      <c r="C24" s="6">
        <f t="shared" si="1"/>
        <v>21.019108280254777</v>
      </c>
      <c r="D24" s="6" t="s">
        <v>9</v>
      </c>
      <c r="E24" s="7">
        <f t="shared" si="0"/>
        <v>3.4681528662420386E-2</v>
      </c>
      <c r="F24" s="6"/>
      <c r="G24" s="6"/>
      <c r="H24" s="1"/>
      <c r="I24" s="1"/>
      <c r="J24" s="7">
        <f t="shared" si="2"/>
        <v>0</v>
      </c>
      <c r="K24" s="20"/>
    </row>
    <row r="25" spans="1:11" x14ac:dyDescent="0.3">
      <c r="A25" s="9">
        <v>21</v>
      </c>
      <c r="B25" s="1">
        <v>36</v>
      </c>
      <c r="C25" s="6">
        <f t="shared" si="1"/>
        <v>11.464968152866241</v>
      </c>
      <c r="D25" s="6" t="s">
        <v>17</v>
      </c>
      <c r="E25" s="7">
        <f t="shared" si="0"/>
        <v>1.0318471337579618E-2</v>
      </c>
      <c r="F25" s="6"/>
      <c r="G25" s="6"/>
      <c r="H25" s="1"/>
      <c r="I25" s="1"/>
      <c r="J25" s="7">
        <f t="shared" si="2"/>
        <v>0</v>
      </c>
      <c r="K25" s="20"/>
    </row>
    <row r="26" spans="1:11" x14ac:dyDescent="0.3">
      <c r="A26" s="9">
        <v>22</v>
      </c>
      <c r="B26" s="1">
        <v>33</v>
      </c>
      <c r="C26" s="6">
        <f t="shared" si="1"/>
        <v>10.509554140127388</v>
      </c>
      <c r="D26" s="6" t="s">
        <v>9</v>
      </c>
      <c r="E26" s="7">
        <f t="shared" si="0"/>
        <v>8.6703821656050964E-3</v>
      </c>
      <c r="F26" s="6"/>
      <c r="G26" s="6"/>
      <c r="H26" s="1"/>
      <c r="I26" s="1"/>
      <c r="J26" s="7">
        <f t="shared" si="2"/>
        <v>0</v>
      </c>
      <c r="K26" s="20"/>
    </row>
    <row r="27" spans="1:11" x14ac:dyDescent="0.3">
      <c r="A27" s="9">
        <v>23</v>
      </c>
      <c r="B27" s="1">
        <v>23</v>
      </c>
      <c r="C27" s="6">
        <f t="shared" si="1"/>
        <v>7.3248407643312099</v>
      </c>
      <c r="D27" s="6" t="s">
        <v>17</v>
      </c>
      <c r="E27" s="7">
        <f t="shared" si="0"/>
        <v>4.211783439490446E-3</v>
      </c>
      <c r="F27" s="6"/>
      <c r="G27" s="6"/>
      <c r="H27" s="1"/>
      <c r="I27" s="1"/>
      <c r="J27" s="7">
        <f t="shared" si="2"/>
        <v>0</v>
      </c>
      <c r="K27" s="20"/>
    </row>
    <row r="28" spans="1:11" x14ac:dyDescent="0.3">
      <c r="A28" s="9">
        <v>24</v>
      </c>
      <c r="B28" s="1">
        <v>25</v>
      </c>
      <c r="C28" s="6">
        <f t="shared" si="1"/>
        <v>7.9617834394904454</v>
      </c>
      <c r="D28" s="1" t="s">
        <v>16</v>
      </c>
      <c r="E28" s="7">
        <f t="shared" si="0"/>
        <v>4.9761146496815284E-3</v>
      </c>
      <c r="F28" s="6"/>
      <c r="G28" s="6"/>
      <c r="H28" s="1"/>
      <c r="I28" s="1"/>
      <c r="J28" s="7">
        <f t="shared" si="2"/>
        <v>0</v>
      </c>
      <c r="K28" s="20"/>
    </row>
    <row r="29" spans="1:11" x14ac:dyDescent="0.3">
      <c r="A29" s="9">
        <v>25</v>
      </c>
      <c r="B29" s="1">
        <v>39</v>
      </c>
      <c r="C29" s="6">
        <f t="shared" si="1"/>
        <v>12.420382165605096</v>
      </c>
      <c r="D29" s="1" t="s">
        <v>9</v>
      </c>
      <c r="E29" s="7">
        <f t="shared" si="0"/>
        <v>1.210987261146497E-2</v>
      </c>
      <c r="F29" s="6">
        <v>12</v>
      </c>
      <c r="G29" s="6">
        <v>16</v>
      </c>
      <c r="H29" s="1">
        <v>15</v>
      </c>
      <c r="I29" s="1" t="s">
        <v>9</v>
      </c>
      <c r="J29" s="7">
        <f t="shared" si="2"/>
        <v>1.1304000000000002E-2</v>
      </c>
      <c r="K29" s="20">
        <v>6.2E-2</v>
      </c>
    </row>
    <row r="30" spans="1:11" x14ac:dyDescent="0.3">
      <c r="A30" s="9">
        <v>26</v>
      </c>
      <c r="B30" s="1">
        <v>40</v>
      </c>
      <c r="C30" s="6">
        <f t="shared" si="1"/>
        <v>12.738853503184712</v>
      </c>
      <c r="D30" s="1" t="s">
        <v>17</v>
      </c>
      <c r="E30" s="7">
        <f t="shared" si="0"/>
        <v>1.2738853503184712E-2</v>
      </c>
      <c r="F30" s="6"/>
      <c r="G30" s="6"/>
      <c r="H30" s="1"/>
      <c r="I30" s="1"/>
      <c r="J30" s="7">
        <f t="shared" si="2"/>
        <v>0</v>
      </c>
      <c r="K30" s="20"/>
    </row>
    <row r="31" spans="1:11" x14ac:dyDescent="0.3">
      <c r="A31" s="9">
        <v>27</v>
      </c>
      <c r="B31" s="1">
        <v>43</v>
      </c>
      <c r="C31" s="6">
        <f t="shared" si="1"/>
        <v>13.694267515923567</v>
      </c>
      <c r="D31" s="1" t="s">
        <v>9</v>
      </c>
      <c r="E31" s="7">
        <f t="shared" si="0"/>
        <v>1.4721337579617836E-2</v>
      </c>
      <c r="F31" s="6">
        <v>15</v>
      </c>
      <c r="G31" s="6">
        <v>22</v>
      </c>
      <c r="H31" s="1">
        <v>21.5</v>
      </c>
      <c r="I31" s="1" t="s">
        <v>9</v>
      </c>
      <c r="J31" s="7">
        <f t="shared" si="2"/>
        <v>1.7662500000000001E-2</v>
      </c>
      <c r="K31" s="20">
        <v>0.14499999999999999</v>
      </c>
    </row>
    <row r="32" spans="1:11" x14ac:dyDescent="0.3">
      <c r="A32" s="9">
        <v>28</v>
      </c>
      <c r="B32" s="1">
        <v>27</v>
      </c>
      <c r="C32" s="6">
        <f t="shared" si="1"/>
        <v>8.598726114649681</v>
      </c>
      <c r="D32" s="1" t="s">
        <v>16</v>
      </c>
      <c r="E32" s="7">
        <f t="shared" si="0"/>
        <v>5.8041401273885348E-3</v>
      </c>
      <c r="F32" s="6"/>
      <c r="G32" s="6"/>
      <c r="H32" s="1"/>
      <c r="I32" s="1"/>
      <c r="J32" s="7">
        <f t="shared" si="2"/>
        <v>0</v>
      </c>
      <c r="K32" s="20"/>
    </row>
    <row r="33" spans="1:11" x14ac:dyDescent="0.3">
      <c r="A33" s="9">
        <v>29</v>
      </c>
      <c r="B33" s="1">
        <v>53</v>
      </c>
      <c r="C33" s="6">
        <f t="shared" si="1"/>
        <v>16.878980891719745</v>
      </c>
      <c r="D33" s="1" t="s">
        <v>9</v>
      </c>
      <c r="E33" s="7">
        <f t="shared" si="0"/>
        <v>2.2364649681528664E-2</v>
      </c>
      <c r="F33" s="6"/>
      <c r="G33" s="6"/>
      <c r="H33" s="1"/>
      <c r="I33" s="1"/>
      <c r="J33" s="7">
        <f t="shared" si="2"/>
        <v>0</v>
      </c>
      <c r="K33" s="20"/>
    </row>
    <row r="34" spans="1:11" x14ac:dyDescent="0.3">
      <c r="A34" s="9">
        <v>30</v>
      </c>
      <c r="B34" s="1">
        <v>57</v>
      </c>
      <c r="C34" s="6">
        <f t="shared" si="1"/>
        <v>18.152866242038215</v>
      </c>
      <c r="D34" s="1" t="s">
        <v>9</v>
      </c>
      <c r="E34" s="7">
        <f t="shared" si="0"/>
        <v>2.5867834394904459E-2</v>
      </c>
      <c r="F34" s="6">
        <v>25</v>
      </c>
      <c r="G34" s="6">
        <v>25.5</v>
      </c>
      <c r="H34" s="1">
        <v>23</v>
      </c>
      <c r="I34" s="1" t="s">
        <v>9</v>
      </c>
      <c r="J34" s="7">
        <f t="shared" si="2"/>
        <v>4.9062500000000002E-2</v>
      </c>
      <c r="K34" s="20">
        <v>0.504</v>
      </c>
    </row>
    <row r="35" spans="1:11" x14ac:dyDescent="0.3">
      <c r="A35" s="9">
        <v>31</v>
      </c>
      <c r="B35" s="1">
        <v>55</v>
      </c>
      <c r="C35" s="6">
        <f t="shared" si="1"/>
        <v>17.515923566878982</v>
      </c>
      <c r="D35" s="1" t="s">
        <v>9</v>
      </c>
      <c r="E35" s="7">
        <f t="shared" si="0"/>
        <v>2.4084394904458607E-2</v>
      </c>
      <c r="F35" s="6">
        <v>21</v>
      </c>
      <c r="G35" s="6">
        <v>25</v>
      </c>
      <c r="H35" s="1">
        <v>20.5</v>
      </c>
      <c r="I35" s="1" t="s">
        <v>9</v>
      </c>
      <c r="J35" s="7">
        <f t="shared" si="2"/>
        <v>3.4618500000000003E-2</v>
      </c>
      <c r="K35" s="20">
        <v>0.33900000000000002</v>
      </c>
    </row>
    <row r="36" spans="1:11" x14ac:dyDescent="0.3">
      <c r="A36" s="9">
        <v>32</v>
      </c>
      <c r="B36" s="1">
        <v>42</v>
      </c>
      <c r="C36" s="6">
        <f t="shared" si="1"/>
        <v>13.375796178343949</v>
      </c>
      <c r="D36" s="1" t="s">
        <v>17</v>
      </c>
      <c r="E36" s="7">
        <f t="shared" si="0"/>
        <v>1.4044585987261148E-2</v>
      </c>
      <c r="F36" s="6"/>
      <c r="G36" s="6"/>
      <c r="H36" s="1"/>
      <c r="I36" s="1"/>
      <c r="J36" s="7">
        <f t="shared" si="2"/>
        <v>0</v>
      </c>
      <c r="K36" s="20"/>
    </row>
    <row r="37" spans="1:11" x14ac:dyDescent="0.3">
      <c r="A37" s="9">
        <v>33</v>
      </c>
      <c r="B37" s="1">
        <v>30</v>
      </c>
      <c r="C37" s="6">
        <f t="shared" si="1"/>
        <v>9.5541401273885338</v>
      </c>
      <c r="D37" s="1" t="s">
        <v>16</v>
      </c>
      <c r="E37" s="7">
        <f t="shared" si="0"/>
        <v>7.1656050955414006E-3</v>
      </c>
      <c r="F37" s="6"/>
      <c r="G37" s="6"/>
      <c r="H37" s="1"/>
      <c r="I37" s="1"/>
      <c r="J37" s="7">
        <f t="shared" si="2"/>
        <v>0</v>
      </c>
      <c r="K37" s="20"/>
    </row>
    <row r="38" spans="1:11" x14ac:dyDescent="0.3">
      <c r="A38" s="9">
        <v>34</v>
      </c>
      <c r="B38" s="1">
        <v>32</v>
      </c>
      <c r="C38" s="6">
        <f t="shared" si="1"/>
        <v>10.19108280254777</v>
      </c>
      <c r="D38" s="1" t="s">
        <v>17</v>
      </c>
      <c r="E38" s="7">
        <f t="shared" si="0"/>
        <v>8.1528662420382158E-3</v>
      </c>
      <c r="F38" s="6"/>
      <c r="G38" s="6"/>
      <c r="H38" s="1"/>
      <c r="I38" s="1"/>
      <c r="J38" s="7">
        <f t="shared" si="2"/>
        <v>0</v>
      </c>
      <c r="K38" s="20"/>
    </row>
    <row r="39" spans="1:11" x14ac:dyDescent="0.3">
      <c r="A39" s="9">
        <v>35</v>
      </c>
      <c r="B39" s="1">
        <v>37</v>
      </c>
      <c r="C39" s="6">
        <f t="shared" si="1"/>
        <v>11.783439490445859</v>
      </c>
      <c r="D39" s="1" t="s">
        <v>16</v>
      </c>
      <c r="E39" s="7">
        <f t="shared" si="0"/>
        <v>1.0899681528662422E-2</v>
      </c>
      <c r="F39" s="6"/>
      <c r="G39" s="6"/>
      <c r="H39" s="1"/>
      <c r="I39" s="1"/>
      <c r="J39" s="7">
        <f t="shared" si="2"/>
        <v>0</v>
      </c>
      <c r="K39" s="20"/>
    </row>
    <row r="40" spans="1:11" x14ac:dyDescent="0.3">
      <c r="A40" s="9">
        <v>36</v>
      </c>
      <c r="B40" s="1">
        <v>48</v>
      </c>
      <c r="C40" s="6">
        <f t="shared" si="1"/>
        <v>15.286624203821656</v>
      </c>
      <c r="D40" s="1" t="s">
        <v>18</v>
      </c>
      <c r="E40" s="7">
        <f t="shared" si="0"/>
        <v>1.8343949044585989E-2</v>
      </c>
      <c r="F40" s="6">
        <v>17</v>
      </c>
      <c r="G40" s="6">
        <v>18</v>
      </c>
      <c r="H40" s="1">
        <v>6</v>
      </c>
      <c r="I40" s="1" t="s">
        <v>18</v>
      </c>
      <c r="J40" s="7">
        <f t="shared" si="2"/>
        <v>2.2686500000000002E-2</v>
      </c>
      <c r="K40" s="20">
        <v>0.158</v>
      </c>
    </row>
    <row r="41" spans="1:11" x14ac:dyDescent="0.3">
      <c r="A41" s="9">
        <v>37</v>
      </c>
      <c r="B41" s="1">
        <v>57</v>
      </c>
      <c r="C41" s="6">
        <f t="shared" si="1"/>
        <v>18.152866242038215</v>
      </c>
      <c r="D41" s="1" t="s">
        <v>17</v>
      </c>
      <c r="E41" s="7">
        <f t="shared" si="0"/>
        <v>2.5867834394904459E-2</v>
      </c>
      <c r="F41" s="6">
        <v>20.5</v>
      </c>
      <c r="G41" s="6">
        <v>24</v>
      </c>
      <c r="H41" s="1">
        <v>23</v>
      </c>
      <c r="I41" s="1" t="s">
        <v>17</v>
      </c>
      <c r="J41" s="7">
        <f t="shared" si="2"/>
        <v>3.2989625000000002E-2</v>
      </c>
      <c r="K41" s="20">
        <v>0.32600000000000001</v>
      </c>
    </row>
    <row r="42" spans="1:11" x14ac:dyDescent="0.3">
      <c r="A42" s="9">
        <v>38</v>
      </c>
      <c r="B42" s="1">
        <v>60</v>
      </c>
      <c r="C42" s="6">
        <f t="shared" si="1"/>
        <v>19.108280254777068</v>
      </c>
      <c r="D42" s="1" t="s">
        <v>16</v>
      </c>
      <c r="E42" s="7">
        <f t="shared" si="0"/>
        <v>2.8662420382165602E-2</v>
      </c>
      <c r="F42" s="6">
        <v>24.5</v>
      </c>
      <c r="G42" s="6">
        <v>26</v>
      </c>
      <c r="H42" s="1">
        <v>22</v>
      </c>
      <c r="I42" s="1" t="s">
        <v>9</v>
      </c>
      <c r="J42" s="7">
        <f t="shared" si="2"/>
        <v>4.7119625000000005E-2</v>
      </c>
      <c r="K42" s="20">
        <v>0.504</v>
      </c>
    </row>
    <row r="43" spans="1:11" x14ac:dyDescent="0.3">
      <c r="A43" s="9">
        <v>39</v>
      </c>
      <c r="B43" s="1">
        <v>44</v>
      </c>
      <c r="C43" s="6">
        <f t="shared" si="1"/>
        <v>14.012738853503183</v>
      </c>
      <c r="D43" s="1" t="s">
        <v>9</v>
      </c>
      <c r="E43" s="7">
        <f t="shared" si="0"/>
        <v>1.5414012738853502E-2</v>
      </c>
      <c r="F43" s="6">
        <v>15</v>
      </c>
      <c r="G43" s="6">
        <v>23.5</v>
      </c>
      <c r="H43" s="1">
        <v>22</v>
      </c>
      <c r="I43" s="1" t="s">
        <v>9</v>
      </c>
      <c r="J43" s="7">
        <f t="shared" si="2"/>
        <v>1.7662500000000001E-2</v>
      </c>
      <c r="K43" s="20">
        <v>0.158</v>
      </c>
    </row>
    <row r="44" spans="1:11" x14ac:dyDescent="0.3">
      <c r="A44" s="9">
        <v>40</v>
      </c>
      <c r="B44" s="1">
        <v>48</v>
      </c>
      <c r="C44" s="6">
        <f t="shared" si="1"/>
        <v>15.286624203821656</v>
      </c>
      <c r="D44" s="1" t="s">
        <v>9</v>
      </c>
      <c r="E44" s="7">
        <f t="shared" si="0"/>
        <v>1.8343949044585989E-2</v>
      </c>
      <c r="F44" s="6">
        <v>18</v>
      </c>
      <c r="G44" s="6">
        <v>24</v>
      </c>
      <c r="H44" s="1">
        <v>23</v>
      </c>
      <c r="I44" s="1" t="s">
        <v>9</v>
      </c>
      <c r="J44" s="7">
        <f t="shared" si="2"/>
        <v>2.5434000000000002E-2</v>
      </c>
      <c r="K44" s="20">
        <v>0.23599999999999999</v>
      </c>
    </row>
    <row r="45" spans="1:11" x14ac:dyDescent="0.3">
      <c r="A45" s="9">
        <v>41</v>
      </c>
      <c r="B45" s="1">
        <v>22</v>
      </c>
      <c r="C45" s="6">
        <f t="shared" si="1"/>
        <v>7.0063694267515917</v>
      </c>
      <c r="D45" s="1" t="s">
        <v>16</v>
      </c>
      <c r="E45" s="7">
        <f t="shared" si="0"/>
        <v>3.8535031847133755E-3</v>
      </c>
      <c r="F45" s="6"/>
      <c r="G45" s="6"/>
      <c r="H45" s="1"/>
      <c r="I45" s="1"/>
      <c r="J45" s="7">
        <f t="shared" si="2"/>
        <v>0</v>
      </c>
      <c r="K45" s="20"/>
    </row>
    <row r="46" spans="1:11" x14ac:dyDescent="0.3">
      <c r="A46" s="9">
        <v>42</v>
      </c>
      <c r="B46" s="1">
        <v>28</v>
      </c>
      <c r="C46" s="6">
        <f t="shared" si="1"/>
        <v>8.9171974522292992</v>
      </c>
      <c r="D46" s="1" t="s">
        <v>9</v>
      </c>
      <c r="E46" s="7">
        <f t="shared" si="0"/>
        <v>6.2420382165605092E-3</v>
      </c>
      <c r="F46" s="6"/>
      <c r="G46" s="6"/>
      <c r="H46" s="1"/>
      <c r="I46" s="1"/>
      <c r="J46" s="7">
        <f t="shared" si="2"/>
        <v>0</v>
      </c>
      <c r="K46" s="20"/>
    </row>
    <row r="47" spans="1:11" x14ac:dyDescent="0.3">
      <c r="A47" s="9">
        <v>43</v>
      </c>
      <c r="B47" s="1">
        <v>26</v>
      </c>
      <c r="C47" s="6">
        <f t="shared" si="1"/>
        <v>8.2802547770700627</v>
      </c>
      <c r="D47" s="1" t="s">
        <v>16</v>
      </c>
      <c r="E47" s="7">
        <f t="shared" si="0"/>
        <v>5.3821656050955409E-3</v>
      </c>
      <c r="F47" s="6"/>
      <c r="G47" s="6"/>
      <c r="H47" s="1"/>
      <c r="I47" s="1"/>
      <c r="J47" s="7">
        <f t="shared" si="2"/>
        <v>0</v>
      </c>
      <c r="K47" s="20"/>
    </row>
    <row r="48" spans="1:11" x14ac:dyDescent="0.3">
      <c r="A48" s="9">
        <v>44</v>
      </c>
      <c r="B48" s="1">
        <v>34</v>
      </c>
      <c r="C48" s="6">
        <f t="shared" si="1"/>
        <v>10.828025477707007</v>
      </c>
      <c r="D48" s="1" t="s">
        <v>9</v>
      </c>
      <c r="E48" s="7">
        <f t="shared" si="0"/>
        <v>9.2038216560509575E-3</v>
      </c>
      <c r="F48" s="6"/>
      <c r="G48" s="6"/>
      <c r="H48" s="1"/>
      <c r="I48" s="1"/>
      <c r="J48" s="7">
        <f t="shared" si="2"/>
        <v>0</v>
      </c>
      <c r="K48" s="20"/>
    </row>
    <row r="49" spans="1:11" x14ac:dyDescent="0.3">
      <c r="A49" s="9">
        <v>45</v>
      </c>
      <c r="B49" s="1">
        <v>37</v>
      </c>
      <c r="C49" s="6">
        <f t="shared" si="1"/>
        <v>11.783439490445859</v>
      </c>
      <c r="D49" s="1" t="s">
        <v>9</v>
      </c>
      <c r="E49" s="7">
        <f t="shared" si="0"/>
        <v>1.0899681528662422E-2</v>
      </c>
      <c r="F49" s="6">
        <v>10</v>
      </c>
      <c r="G49" s="6">
        <v>18</v>
      </c>
      <c r="H49" s="1">
        <v>16</v>
      </c>
      <c r="I49" s="1" t="s">
        <v>9</v>
      </c>
      <c r="J49" s="7">
        <f t="shared" si="2"/>
        <v>7.8500000000000011E-3</v>
      </c>
      <c r="K49" s="20">
        <v>3.7999999999999999E-2</v>
      </c>
    </row>
    <row r="50" spans="1:11" x14ac:dyDescent="0.3">
      <c r="A50" s="9">
        <v>46</v>
      </c>
      <c r="B50" s="1">
        <v>19</v>
      </c>
      <c r="C50" s="6">
        <f t="shared" si="1"/>
        <v>6.0509554140127388</v>
      </c>
      <c r="D50" s="1" t="s">
        <v>17</v>
      </c>
      <c r="E50" s="7">
        <f t="shared" si="0"/>
        <v>2.8742038216560514E-3</v>
      </c>
      <c r="F50" s="6"/>
      <c r="G50" s="6"/>
      <c r="H50" s="1"/>
      <c r="I50" s="1"/>
      <c r="J50" s="7">
        <f t="shared" si="2"/>
        <v>0</v>
      </c>
      <c r="K50" s="20"/>
    </row>
    <row r="51" spans="1:11" x14ac:dyDescent="0.3">
      <c r="A51" s="9">
        <v>47</v>
      </c>
      <c r="B51" s="1">
        <v>58</v>
      </c>
      <c r="C51" s="6">
        <f t="shared" si="1"/>
        <v>18.471337579617835</v>
      </c>
      <c r="D51" s="1" t="s">
        <v>9</v>
      </c>
      <c r="E51" s="7">
        <f t="shared" si="0"/>
        <v>2.6783439490445864E-2</v>
      </c>
      <c r="F51" s="6">
        <v>18</v>
      </c>
      <c r="G51" s="6">
        <v>22.5</v>
      </c>
      <c r="H51" s="1">
        <v>22</v>
      </c>
      <c r="I51" s="1" t="s">
        <v>9</v>
      </c>
      <c r="J51" s="7">
        <f t="shared" si="2"/>
        <v>2.5434000000000002E-2</v>
      </c>
      <c r="K51" s="20">
        <v>0.22600000000000001</v>
      </c>
    </row>
    <row r="52" spans="1:11" x14ac:dyDescent="0.3">
      <c r="A52" s="9">
        <v>48</v>
      </c>
      <c r="B52" s="1">
        <v>31</v>
      </c>
      <c r="C52" s="6">
        <f t="shared" si="1"/>
        <v>9.872611464968152</v>
      </c>
      <c r="D52" s="1" t="s">
        <v>9</v>
      </c>
      <c r="E52" s="7">
        <f t="shared" si="0"/>
        <v>7.6512738853503183E-3</v>
      </c>
      <c r="F52" s="6"/>
      <c r="G52" s="6"/>
      <c r="H52" s="1"/>
      <c r="I52" s="1"/>
      <c r="J52" s="7">
        <f t="shared" si="2"/>
        <v>0</v>
      </c>
      <c r="K52" s="20"/>
    </row>
    <row r="53" spans="1:11" x14ac:dyDescent="0.3">
      <c r="A53" s="9">
        <v>49</v>
      </c>
      <c r="B53" s="1">
        <v>51</v>
      </c>
      <c r="C53" s="6">
        <f t="shared" si="1"/>
        <v>16.242038216560509</v>
      </c>
      <c r="D53" s="1" t="s">
        <v>9</v>
      </c>
      <c r="E53" s="7">
        <f t="shared" si="0"/>
        <v>2.0708598726114649E-2</v>
      </c>
      <c r="F53" s="6"/>
      <c r="G53" s="6"/>
      <c r="H53" s="1"/>
      <c r="I53" s="1"/>
      <c r="J53" s="7">
        <f t="shared" si="2"/>
        <v>0</v>
      </c>
      <c r="K53" s="20"/>
    </row>
    <row r="54" spans="1:11" x14ac:dyDescent="0.3">
      <c r="A54" s="9">
        <v>50</v>
      </c>
      <c r="B54" s="1">
        <v>71</v>
      </c>
      <c r="C54" s="6">
        <f t="shared" si="1"/>
        <v>22.611464968152866</v>
      </c>
      <c r="D54" s="1" t="s">
        <v>9</v>
      </c>
      <c r="E54" s="7">
        <f t="shared" si="0"/>
        <v>4.0135350318471347E-2</v>
      </c>
      <c r="F54" s="6">
        <v>28</v>
      </c>
      <c r="G54" s="6">
        <v>26.5</v>
      </c>
      <c r="H54" s="1">
        <v>22</v>
      </c>
      <c r="I54" s="1" t="s">
        <v>17</v>
      </c>
      <c r="J54" s="7">
        <f t="shared" si="2"/>
        <v>6.1544000000000008E-2</v>
      </c>
      <c r="K54" s="20">
        <v>0.65900000000000003</v>
      </c>
    </row>
    <row r="55" spans="1:11" x14ac:dyDescent="0.3">
      <c r="A55" s="9">
        <v>51</v>
      </c>
      <c r="B55" s="1">
        <v>48</v>
      </c>
      <c r="C55" s="6">
        <f t="shared" si="1"/>
        <v>15.286624203821656</v>
      </c>
      <c r="D55" s="1" t="s">
        <v>9</v>
      </c>
      <c r="E55" s="7">
        <f t="shared" si="0"/>
        <v>1.8343949044585989E-2</v>
      </c>
      <c r="F55" s="6">
        <v>18.5</v>
      </c>
      <c r="G55" s="6">
        <v>22.5</v>
      </c>
      <c r="H55" s="1">
        <v>21.5</v>
      </c>
      <c r="I55" s="1" t="s">
        <v>9</v>
      </c>
      <c r="J55" s="7">
        <f t="shared" si="2"/>
        <v>2.6866625000000002E-2</v>
      </c>
      <c r="K55" s="20">
        <v>0.254</v>
      </c>
    </row>
    <row r="56" spans="1:11" x14ac:dyDescent="0.3">
      <c r="A56" s="9">
        <v>52</v>
      </c>
      <c r="B56" s="1">
        <v>39</v>
      </c>
      <c r="C56" s="6">
        <f t="shared" si="1"/>
        <v>12.420382165605096</v>
      </c>
      <c r="D56" s="1" t="s">
        <v>9</v>
      </c>
      <c r="E56" s="7">
        <f t="shared" si="0"/>
        <v>1.210987261146497E-2</v>
      </c>
      <c r="F56" s="6"/>
      <c r="G56" s="6"/>
      <c r="H56" s="1"/>
      <c r="I56" s="1"/>
      <c r="J56" s="7">
        <f t="shared" si="2"/>
        <v>0</v>
      </c>
      <c r="K56" s="20"/>
    </row>
    <row r="57" spans="1:11" x14ac:dyDescent="0.3">
      <c r="A57" s="9">
        <v>53</v>
      </c>
      <c r="B57" s="1">
        <v>38</v>
      </c>
      <c r="C57" s="6">
        <f t="shared" si="1"/>
        <v>12.101910828025478</v>
      </c>
      <c r="D57" s="1" t="s">
        <v>9</v>
      </c>
      <c r="E57" s="7">
        <f t="shared" si="0"/>
        <v>1.1496815286624206E-2</v>
      </c>
      <c r="F57" s="6"/>
      <c r="G57" s="6"/>
      <c r="H57" s="1"/>
      <c r="I57" s="1"/>
      <c r="J57" s="7">
        <f t="shared" si="2"/>
        <v>0</v>
      </c>
      <c r="K57" s="20"/>
    </row>
    <row r="58" spans="1:11" x14ac:dyDescent="0.3">
      <c r="A58" s="9">
        <v>54</v>
      </c>
      <c r="B58" s="1">
        <v>43</v>
      </c>
      <c r="C58" s="6">
        <f t="shared" si="1"/>
        <v>13.694267515923567</v>
      </c>
      <c r="D58" s="1" t="s">
        <v>9</v>
      </c>
      <c r="E58" s="7">
        <f t="shared" si="0"/>
        <v>1.4721337579617836E-2</v>
      </c>
      <c r="F58" s="6"/>
      <c r="G58" s="6"/>
      <c r="H58" s="1"/>
      <c r="I58" s="1"/>
      <c r="J58" s="7">
        <f t="shared" si="2"/>
        <v>0</v>
      </c>
      <c r="K58" s="20"/>
    </row>
    <row r="59" spans="1:11" x14ac:dyDescent="0.3">
      <c r="A59" s="9">
        <v>55</v>
      </c>
      <c r="B59" s="1">
        <v>32</v>
      </c>
      <c r="C59" s="6">
        <f t="shared" si="1"/>
        <v>10.19108280254777</v>
      </c>
      <c r="D59" s="1" t="s">
        <v>17</v>
      </c>
      <c r="E59" s="7">
        <f t="shared" si="0"/>
        <v>8.1528662420382158E-3</v>
      </c>
      <c r="F59" s="6"/>
      <c r="G59" s="6"/>
      <c r="H59" s="1"/>
      <c r="I59" s="1"/>
      <c r="J59" s="7">
        <f t="shared" si="2"/>
        <v>0</v>
      </c>
      <c r="K59" s="20"/>
    </row>
    <row r="60" spans="1:11" x14ac:dyDescent="0.3">
      <c r="A60" s="9">
        <v>56</v>
      </c>
      <c r="B60" s="1">
        <v>30</v>
      </c>
      <c r="C60" s="6">
        <f t="shared" si="1"/>
        <v>9.5541401273885338</v>
      </c>
      <c r="D60" s="1" t="s">
        <v>16</v>
      </c>
      <c r="E60" s="7">
        <f t="shared" si="0"/>
        <v>7.1656050955414006E-3</v>
      </c>
      <c r="F60" s="6"/>
      <c r="G60" s="6"/>
      <c r="H60" s="1"/>
      <c r="I60" s="1"/>
      <c r="J60" s="7">
        <f t="shared" si="2"/>
        <v>0</v>
      </c>
      <c r="K60" s="20"/>
    </row>
    <row r="61" spans="1:11" x14ac:dyDescent="0.3">
      <c r="A61" s="9">
        <v>57</v>
      </c>
      <c r="B61" s="1">
        <v>29</v>
      </c>
      <c r="C61" s="6">
        <f t="shared" si="1"/>
        <v>9.2356687898089174</v>
      </c>
      <c r="D61" s="1" t="s">
        <v>17</v>
      </c>
      <c r="E61" s="7">
        <f t="shared" si="0"/>
        <v>6.6958598726114659E-3</v>
      </c>
      <c r="F61" s="6"/>
      <c r="G61" s="6"/>
      <c r="H61" s="1"/>
      <c r="I61" s="1"/>
      <c r="J61" s="7">
        <f t="shared" si="2"/>
        <v>0</v>
      </c>
      <c r="K61" s="20"/>
    </row>
    <row r="62" spans="1:11" x14ac:dyDescent="0.3">
      <c r="A62" s="9">
        <v>58</v>
      </c>
      <c r="B62" s="1">
        <v>31</v>
      </c>
      <c r="C62" s="6">
        <f t="shared" si="1"/>
        <v>9.872611464968152</v>
      </c>
      <c r="D62" s="1" t="s">
        <v>9</v>
      </c>
      <c r="E62" s="7">
        <f t="shared" si="0"/>
        <v>7.6512738853503183E-3</v>
      </c>
      <c r="F62" s="6"/>
      <c r="G62" s="6"/>
      <c r="H62" s="1"/>
      <c r="I62" s="1"/>
      <c r="J62" s="7">
        <f t="shared" si="2"/>
        <v>0</v>
      </c>
      <c r="K62" s="20"/>
    </row>
    <row r="63" spans="1:11" x14ac:dyDescent="0.3">
      <c r="A63" s="9">
        <v>59</v>
      </c>
      <c r="B63" s="1">
        <v>44</v>
      </c>
      <c r="C63" s="6">
        <f t="shared" si="1"/>
        <v>14.012738853503183</v>
      </c>
      <c r="D63" s="1" t="s">
        <v>9</v>
      </c>
      <c r="E63" s="7">
        <f t="shared" si="0"/>
        <v>1.5414012738853502E-2</v>
      </c>
      <c r="F63" s="6">
        <v>18.5</v>
      </c>
      <c r="G63" s="6">
        <v>24</v>
      </c>
      <c r="H63" s="1">
        <v>22</v>
      </c>
      <c r="I63" s="1" t="s">
        <v>9</v>
      </c>
      <c r="J63" s="7">
        <f t="shared" si="2"/>
        <v>2.6866625000000002E-2</v>
      </c>
      <c r="K63" s="20">
        <v>0.26400000000000001</v>
      </c>
    </row>
    <row r="64" spans="1:11" x14ac:dyDescent="0.3">
      <c r="A64" s="9">
        <v>60</v>
      </c>
      <c r="B64" s="1">
        <v>41</v>
      </c>
      <c r="C64" s="6">
        <f t="shared" si="1"/>
        <v>13.057324840764331</v>
      </c>
      <c r="D64" s="1" t="s">
        <v>9</v>
      </c>
      <c r="E64" s="7">
        <f t="shared" si="0"/>
        <v>1.3383757961783441E-2</v>
      </c>
      <c r="F64" s="6"/>
      <c r="G64" s="6"/>
      <c r="H64" s="1"/>
      <c r="I64" s="1"/>
      <c r="J64" s="7">
        <f t="shared" si="2"/>
        <v>0</v>
      </c>
      <c r="K64" s="20"/>
    </row>
    <row r="65" spans="1:11" x14ac:dyDescent="0.3">
      <c r="A65" s="9">
        <v>61</v>
      </c>
      <c r="B65" s="1">
        <v>43</v>
      </c>
      <c r="C65" s="6">
        <f t="shared" si="1"/>
        <v>13.694267515923567</v>
      </c>
      <c r="D65" s="1" t="s">
        <v>17</v>
      </c>
      <c r="E65" s="7">
        <f t="shared" si="0"/>
        <v>1.4721337579617836E-2</v>
      </c>
      <c r="F65" s="6">
        <v>15</v>
      </c>
      <c r="G65" s="6">
        <v>20</v>
      </c>
      <c r="H65" s="1">
        <v>18</v>
      </c>
      <c r="I65" s="1" t="s">
        <v>17</v>
      </c>
      <c r="J65" s="7">
        <f t="shared" si="2"/>
        <v>1.7662500000000001E-2</v>
      </c>
      <c r="K65" s="20">
        <v>0.13300000000000001</v>
      </c>
    </row>
    <row r="66" spans="1:11" x14ac:dyDescent="0.3">
      <c r="A66" s="9">
        <v>62</v>
      </c>
      <c r="B66" s="1">
        <v>61</v>
      </c>
      <c r="C66" s="6">
        <f t="shared" si="1"/>
        <v>19.426751592356688</v>
      </c>
      <c r="D66" s="1" t="s">
        <v>9</v>
      </c>
      <c r="E66" s="7">
        <f t="shared" si="0"/>
        <v>2.962579617834395E-2</v>
      </c>
      <c r="F66" s="6">
        <v>23.5</v>
      </c>
      <c r="G66" s="6">
        <v>24.5</v>
      </c>
      <c r="H66" s="1">
        <v>22</v>
      </c>
      <c r="I66" s="1" t="s">
        <v>9</v>
      </c>
      <c r="J66" s="7">
        <f t="shared" si="2"/>
        <v>4.3351625000000005E-2</v>
      </c>
      <c r="K66" s="20">
        <v>0.44600000000000001</v>
      </c>
    </row>
    <row r="67" spans="1:11" x14ac:dyDescent="0.3">
      <c r="A67" s="9">
        <v>63</v>
      </c>
      <c r="B67" s="1">
        <v>43</v>
      </c>
      <c r="C67" s="6">
        <f t="shared" si="1"/>
        <v>13.694267515923567</v>
      </c>
      <c r="D67" s="1" t="s">
        <v>9</v>
      </c>
      <c r="E67" s="7">
        <f t="shared" si="0"/>
        <v>1.4721337579617836E-2</v>
      </c>
      <c r="F67" s="6">
        <v>17</v>
      </c>
      <c r="G67" s="6">
        <v>23</v>
      </c>
      <c r="H67" s="1">
        <v>21</v>
      </c>
      <c r="I67" s="1" t="s">
        <v>9</v>
      </c>
      <c r="J67" s="7">
        <f t="shared" si="2"/>
        <v>2.2686500000000002E-2</v>
      </c>
      <c r="K67" s="20">
        <v>0.2</v>
      </c>
    </row>
    <row r="68" spans="1:11" x14ac:dyDescent="0.3">
      <c r="A68" s="9">
        <v>64</v>
      </c>
      <c r="B68" s="1">
        <v>35</v>
      </c>
      <c r="C68" s="6">
        <f t="shared" si="1"/>
        <v>11.146496815286623</v>
      </c>
      <c r="D68" s="1" t="s">
        <v>17</v>
      </c>
      <c r="E68" s="7">
        <f t="shared" si="0"/>
        <v>9.7531847133757957E-3</v>
      </c>
      <c r="F68" s="6"/>
      <c r="G68" s="6"/>
      <c r="H68" s="1"/>
      <c r="I68" s="1"/>
      <c r="J68" s="7">
        <f t="shared" si="2"/>
        <v>0</v>
      </c>
      <c r="K68" s="20"/>
    </row>
    <row r="69" spans="1:11" x14ac:dyDescent="0.3">
      <c r="A69" s="9">
        <v>65</v>
      </c>
      <c r="B69" s="1">
        <v>54</v>
      </c>
      <c r="C69" s="6">
        <f t="shared" si="1"/>
        <v>17.197452229299362</v>
      </c>
      <c r="D69" s="1" t="s">
        <v>9</v>
      </c>
      <c r="E69" s="7">
        <f t="shared" ref="E69:E104" si="3">3.14*C69^2/4*10^-4</f>
        <v>2.3216560509554139E-2</v>
      </c>
      <c r="F69" s="6">
        <v>22.5</v>
      </c>
      <c r="G69" s="6">
        <v>24.5</v>
      </c>
      <c r="H69" s="1">
        <v>22.5</v>
      </c>
      <c r="I69" s="1" t="s">
        <v>9</v>
      </c>
      <c r="J69" s="7">
        <f t="shared" si="2"/>
        <v>3.9740625000000002E-2</v>
      </c>
      <c r="K69" s="20">
        <v>0.40899999999999997</v>
      </c>
    </row>
    <row r="70" spans="1:11" x14ac:dyDescent="0.3">
      <c r="A70" s="9">
        <v>66</v>
      </c>
      <c r="B70" s="1">
        <v>45</v>
      </c>
      <c r="C70" s="6">
        <f t="shared" ref="C70:C104" si="4">B70/3.14</f>
        <v>14.331210191082802</v>
      </c>
      <c r="D70" s="1" t="s">
        <v>9</v>
      </c>
      <c r="E70" s="7">
        <f t="shared" si="3"/>
        <v>1.6122611464968153E-2</v>
      </c>
      <c r="F70" s="6">
        <v>15.5</v>
      </c>
      <c r="G70" s="6">
        <v>20</v>
      </c>
      <c r="H70" s="1">
        <v>18</v>
      </c>
      <c r="I70" s="1" t="s">
        <v>9</v>
      </c>
      <c r="J70" s="7">
        <f t="shared" ref="J70:J104" si="5">3.14*F70^2/4*10^-4</f>
        <v>1.8859625000000001E-2</v>
      </c>
      <c r="K70" s="20">
        <v>0.153</v>
      </c>
    </row>
    <row r="71" spans="1:11" x14ac:dyDescent="0.3">
      <c r="A71" s="9">
        <v>67</v>
      </c>
      <c r="B71" s="1">
        <v>53</v>
      </c>
      <c r="C71" s="6">
        <f t="shared" si="4"/>
        <v>16.878980891719745</v>
      </c>
      <c r="D71" s="1" t="s">
        <v>9</v>
      </c>
      <c r="E71" s="7">
        <f t="shared" si="3"/>
        <v>2.2364649681528664E-2</v>
      </c>
      <c r="F71" s="6">
        <v>24.5</v>
      </c>
      <c r="G71" s="6">
        <v>24.5</v>
      </c>
      <c r="H71" s="1">
        <v>21</v>
      </c>
      <c r="I71" s="1" t="s">
        <v>9</v>
      </c>
      <c r="J71" s="7">
        <f t="shared" si="5"/>
        <v>4.7119625000000005E-2</v>
      </c>
      <c r="K71" s="20">
        <v>0.48499999999999999</v>
      </c>
    </row>
    <row r="72" spans="1:11" x14ac:dyDescent="0.3">
      <c r="A72" s="9">
        <v>68</v>
      </c>
      <c r="B72" s="1">
        <v>30</v>
      </c>
      <c r="C72" s="6">
        <f t="shared" si="4"/>
        <v>9.5541401273885338</v>
      </c>
      <c r="D72" s="1" t="s">
        <v>17</v>
      </c>
      <c r="E72" s="7">
        <f t="shared" si="3"/>
        <v>7.1656050955414006E-3</v>
      </c>
      <c r="F72" s="6"/>
      <c r="G72" s="6"/>
      <c r="H72" s="1"/>
      <c r="I72" s="1"/>
      <c r="J72" s="7">
        <f t="shared" si="5"/>
        <v>0</v>
      </c>
      <c r="K72" s="20"/>
    </row>
    <row r="73" spans="1:11" x14ac:dyDescent="0.3">
      <c r="A73" s="9">
        <v>69</v>
      </c>
      <c r="B73" s="1">
        <v>45</v>
      </c>
      <c r="C73" s="6">
        <f t="shared" si="4"/>
        <v>14.331210191082802</v>
      </c>
      <c r="D73" s="1" t="s">
        <v>9</v>
      </c>
      <c r="E73" s="7">
        <f t="shared" si="3"/>
        <v>1.6122611464968153E-2</v>
      </c>
      <c r="F73" s="6">
        <v>17.5</v>
      </c>
      <c r="G73" s="6">
        <v>24.5</v>
      </c>
      <c r="H73" s="1">
        <v>22</v>
      </c>
      <c r="I73" s="1" t="s">
        <v>9</v>
      </c>
      <c r="J73" s="7">
        <f t="shared" si="5"/>
        <v>2.4040624999999999E-2</v>
      </c>
      <c r="K73" s="20">
        <v>0.245</v>
      </c>
    </row>
    <row r="74" spans="1:11" x14ac:dyDescent="0.3">
      <c r="A74" s="9">
        <v>70</v>
      </c>
      <c r="B74" s="1">
        <v>33</v>
      </c>
      <c r="C74" s="6">
        <f t="shared" si="4"/>
        <v>10.509554140127388</v>
      </c>
      <c r="D74" s="1" t="s">
        <v>9</v>
      </c>
      <c r="E74" s="7">
        <f t="shared" si="3"/>
        <v>8.6703821656050964E-3</v>
      </c>
      <c r="F74" s="6"/>
      <c r="G74" s="6"/>
      <c r="H74" s="1"/>
      <c r="I74" s="1"/>
      <c r="J74" s="7">
        <f t="shared" si="5"/>
        <v>0</v>
      </c>
      <c r="K74" s="20"/>
    </row>
    <row r="75" spans="1:11" x14ac:dyDescent="0.3">
      <c r="A75" s="9">
        <v>71</v>
      </c>
      <c r="B75" s="1">
        <v>21</v>
      </c>
      <c r="C75" s="6">
        <f t="shared" si="4"/>
        <v>6.6878980891719744</v>
      </c>
      <c r="D75" s="1" t="s">
        <v>9</v>
      </c>
      <c r="E75" s="7">
        <f t="shared" si="3"/>
        <v>3.511146496815287E-3</v>
      </c>
      <c r="F75" s="6"/>
      <c r="G75" s="6"/>
      <c r="H75" s="1"/>
      <c r="I75" s="1"/>
      <c r="J75" s="7">
        <f t="shared" si="5"/>
        <v>0</v>
      </c>
      <c r="K75" s="20"/>
    </row>
    <row r="76" spans="1:11" x14ac:dyDescent="0.3">
      <c r="A76" s="9">
        <v>72</v>
      </c>
      <c r="B76" s="1">
        <v>61</v>
      </c>
      <c r="C76" s="6">
        <f t="shared" si="4"/>
        <v>19.426751592356688</v>
      </c>
      <c r="D76" s="1" t="s">
        <v>9</v>
      </c>
      <c r="E76" s="7">
        <f t="shared" si="3"/>
        <v>2.962579617834395E-2</v>
      </c>
      <c r="F76" s="6">
        <v>25.5</v>
      </c>
      <c r="G76" s="6">
        <v>25.5</v>
      </c>
      <c r="H76" s="1">
        <v>21</v>
      </c>
      <c r="I76" s="1" t="s">
        <v>9</v>
      </c>
      <c r="J76" s="7">
        <f t="shared" si="5"/>
        <v>5.1044625000000003E-2</v>
      </c>
      <c r="K76" s="20">
        <v>0.54600000000000004</v>
      </c>
    </row>
    <row r="77" spans="1:11" x14ac:dyDescent="0.3">
      <c r="A77" s="9">
        <v>73</v>
      </c>
      <c r="B77" s="1">
        <v>28</v>
      </c>
      <c r="C77" s="6">
        <f t="shared" si="4"/>
        <v>8.9171974522292992</v>
      </c>
      <c r="D77" s="1" t="s">
        <v>17</v>
      </c>
      <c r="E77" s="7">
        <f t="shared" si="3"/>
        <v>6.2420382165605092E-3</v>
      </c>
      <c r="F77" s="6"/>
      <c r="G77" s="6"/>
      <c r="H77" s="1"/>
      <c r="I77" s="1"/>
      <c r="J77" s="7">
        <f t="shared" si="5"/>
        <v>0</v>
      </c>
      <c r="K77" s="20"/>
    </row>
    <row r="78" spans="1:11" x14ac:dyDescent="0.3">
      <c r="A78" s="9">
        <v>74</v>
      </c>
      <c r="B78" s="1">
        <v>19</v>
      </c>
      <c r="C78" s="6">
        <f t="shared" si="4"/>
        <v>6.0509554140127388</v>
      </c>
      <c r="D78" s="1" t="s">
        <v>9</v>
      </c>
      <c r="E78" s="7">
        <f t="shared" si="3"/>
        <v>2.8742038216560514E-3</v>
      </c>
      <c r="F78" s="6"/>
      <c r="G78" s="6"/>
      <c r="H78" s="1"/>
      <c r="I78" s="1"/>
      <c r="J78" s="7">
        <f t="shared" si="5"/>
        <v>0</v>
      </c>
      <c r="K78" s="20"/>
    </row>
    <row r="79" spans="1:11" x14ac:dyDescent="0.3">
      <c r="A79" s="9">
        <v>75</v>
      </c>
      <c r="B79" s="1">
        <v>37</v>
      </c>
      <c r="C79" s="6">
        <f t="shared" si="4"/>
        <v>11.783439490445859</v>
      </c>
      <c r="D79" s="1" t="s">
        <v>9</v>
      </c>
      <c r="E79" s="7">
        <f t="shared" si="3"/>
        <v>1.0899681528662422E-2</v>
      </c>
      <c r="F79" s="6">
        <v>12.5</v>
      </c>
      <c r="G79" s="6">
        <v>18</v>
      </c>
      <c r="H79" s="1">
        <v>16.5</v>
      </c>
      <c r="I79" s="1" t="s">
        <v>9</v>
      </c>
      <c r="J79" s="7">
        <f t="shared" si="5"/>
        <v>1.2265625E-2</v>
      </c>
      <c r="K79" s="20">
        <v>8.5000000000000006E-2</v>
      </c>
    </row>
    <row r="80" spans="1:11" x14ac:dyDescent="0.3">
      <c r="A80" s="9">
        <v>76</v>
      </c>
      <c r="B80" s="1">
        <v>20</v>
      </c>
      <c r="C80" s="6">
        <f t="shared" si="4"/>
        <v>6.3694267515923562</v>
      </c>
      <c r="D80" s="1" t="s">
        <v>17</v>
      </c>
      <c r="E80" s="7">
        <f t="shared" si="3"/>
        <v>3.1847133757961781E-3</v>
      </c>
      <c r="F80" s="6"/>
      <c r="G80" s="6"/>
      <c r="H80" s="1"/>
      <c r="I80" s="1"/>
      <c r="J80" s="7">
        <f t="shared" si="5"/>
        <v>0</v>
      </c>
      <c r="K80" s="20"/>
    </row>
    <row r="81" spans="1:11" x14ac:dyDescent="0.3">
      <c r="A81" s="9">
        <v>77</v>
      </c>
      <c r="B81" s="1">
        <v>35</v>
      </c>
      <c r="C81" s="6">
        <f t="shared" si="4"/>
        <v>11.146496815286623</v>
      </c>
      <c r="D81" s="1" t="s">
        <v>9</v>
      </c>
      <c r="E81" s="7">
        <f t="shared" si="3"/>
        <v>9.7531847133757957E-3</v>
      </c>
      <c r="F81" s="6">
        <v>12</v>
      </c>
      <c r="G81" s="6">
        <v>18</v>
      </c>
      <c r="H81" s="1">
        <v>17.5</v>
      </c>
      <c r="I81" s="1" t="s">
        <v>9</v>
      </c>
      <c r="J81" s="7">
        <f t="shared" si="5"/>
        <v>1.1304000000000002E-2</v>
      </c>
      <c r="K81" s="20">
        <v>6.9000000000000006E-2</v>
      </c>
    </row>
    <row r="82" spans="1:11" x14ac:dyDescent="0.3">
      <c r="A82" s="9">
        <v>78</v>
      </c>
      <c r="B82" s="1">
        <v>31</v>
      </c>
      <c r="C82" s="6">
        <f t="shared" si="4"/>
        <v>9.872611464968152</v>
      </c>
      <c r="D82" s="1" t="s">
        <v>16</v>
      </c>
      <c r="E82" s="7">
        <f t="shared" si="3"/>
        <v>7.6512738853503183E-3</v>
      </c>
      <c r="F82" s="6"/>
      <c r="G82" s="6"/>
      <c r="H82" s="1"/>
      <c r="I82" s="1"/>
      <c r="J82" s="7">
        <f t="shared" si="5"/>
        <v>0</v>
      </c>
      <c r="K82" s="20"/>
    </row>
    <row r="83" spans="1:11" x14ac:dyDescent="0.3">
      <c r="A83" s="9">
        <v>79</v>
      </c>
      <c r="B83" s="1">
        <v>46</v>
      </c>
      <c r="C83" s="6">
        <f t="shared" si="4"/>
        <v>14.64968152866242</v>
      </c>
      <c r="D83" s="1" t="s">
        <v>9</v>
      </c>
      <c r="E83" s="7">
        <f t="shared" si="3"/>
        <v>1.6847133757961784E-2</v>
      </c>
      <c r="F83" s="6">
        <v>18</v>
      </c>
      <c r="G83" s="6">
        <v>16</v>
      </c>
      <c r="H83" s="1">
        <v>8</v>
      </c>
      <c r="I83" s="1" t="s">
        <v>9</v>
      </c>
      <c r="J83" s="7">
        <f t="shared" si="5"/>
        <v>2.5434000000000002E-2</v>
      </c>
      <c r="K83" s="20">
        <v>0.159</v>
      </c>
    </row>
    <row r="84" spans="1:11" x14ac:dyDescent="0.3">
      <c r="A84" s="9">
        <v>80</v>
      </c>
      <c r="B84" s="1">
        <v>27</v>
      </c>
      <c r="C84" s="6">
        <f t="shared" si="4"/>
        <v>8.598726114649681</v>
      </c>
      <c r="D84" s="1" t="s">
        <v>17</v>
      </c>
      <c r="E84" s="7">
        <f t="shared" si="3"/>
        <v>5.8041401273885348E-3</v>
      </c>
      <c r="F84" s="6"/>
      <c r="G84" s="6"/>
      <c r="H84" s="1"/>
      <c r="I84" s="1"/>
      <c r="J84" s="7">
        <f t="shared" si="5"/>
        <v>0</v>
      </c>
      <c r="K84" s="20"/>
    </row>
    <row r="85" spans="1:11" x14ac:dyDescent="0.3">
      <c r="A85" s="9">
        <v>81</v>
      </c>
      <c r="B85" s="1">
        <v>28</v>
      </c>
      <c r="C85" s="6">
        <f t="shared" si="4"/>
        <v>8.9171974522292992</v>
      </c>
      <c r="D85" s="1" t="s">
        <v>9</v>
      </c>
      <c r="E85" s="7">
        <f t="shared" si="3"/>
        <v>6.2420382165605092E-3</v>
      </c>
      <c r="F85" s="6"/>
      <c r="G85" s="6"/>
      <c r="H85" s="1"/>
      <c r="I85" s="1"/>
      <c r="J85" s="7">
        <f t="shared" si="5"/>
        <v>0</v>
      </c>
      <c r="K85" s="20"/>
    </row>
    <row r="86" spans="1:11" x14ac:dyDescent="0.3">
      <c r="A86" s="9">
        <v>82</v>
      </c>
      <c r="B86" s="1">
        <v>50</v>
      </c>
      <c r="C86" s="6">
        <f t="shared" si="4"/>
        <v>15.923566878980891</v>
      </c>
      <c r="D86" s="1" t="s">
        <v>9</v>
      </c>
      <c r="E86" s="7">
        <f t="shared" si="3"/>
        <v>1.9904458598726114E-2</v>
      </c>
      <c r="F86" s="6"/>
      <c r="G86" s="6"/>
      <c r="H86" s="1"/>
      <c r="I86" s="1"/>
      <c r="J86" s="7">
        <f t="shared" si="5"/>
        <v>0</v>
      </c>
      <c r="K86" s="20"/>
    </row>
    <row r="87" spans="1:11" x14ac:dyDescent="0.3">
      <c r="A87" s="9">
        <v>83</v>
      </c>
      <c r="B87" s="1">
        <v>44</v>
      </c>
      <c r="C87" s="6">
        <f t="shared" si="4"/>
        <v>14.012738853503183</v>
      </c>
      <c r="D87" s="1" t="s">
        <v>9</v>
      </c>
      <c r="E87" s="7">
        <f t="shared" si="3"/>
        <v>1.5414012738853502E-2</v>
      </c>
      <c r="F87" s="6">
        <v>14.5</v>
      </c>
      <c r="G87" s="6">
        <v>20</v>
      </c>
      <c r="H87" s="1">
        <v>18</v>
      </c>
      <c r="I87" s="1" t="s">
        <v>9</v>
      </c>
      <c r="J87" s="7">
        <f t="shared" si="5"/>
        <v>1.6504625000000002E-2</v>
      </c>
      <c r="K87" s="20">
        <v>0.13300000000000001</v>
      </c>
    </row>
    <row r="88" spans="1:11" x14ac:dyDescent="0.3">
      <c r="A88" s="9">
        <v>84</v>
      </c>
      <c r="B88" s="1">
        <v>28</v>
      </c>
      <c r="C88" s="6">
        <f t="shared" si="4"/>
        <v>8.9171974522292992</v>
      </c>
      <c r="D88" s="1" t="s">
        <v>9</v>
      </c>
      <c r="E88" s="7">
        <f t="shared" si="3"/>
        <v>6.2420382165605092E-3</v>
      </c>
      <c r="F88" s="6"/>
      <c r="G88" s="6"/>
      <c r="H88" s="1"/>
      <c r="I88" s="1"/>
      <c r="J88" s="7">
        <f t="shared" si="5"/>
        <v>0</v>
      </c>
      <c r="K88" s="20"/>
    </row>
    <row r="89" spans="1:11" x14ac:dyDescent="0.3">
      <c r="A89" s="9">
        <v>85</v>
      </c>
      <c r="B89" s="1">
        <v>22</v>
      </c>
      <c r="C89" s="6">
        <f t="shared" si="4"/>
        <v>7.0063694267515917</v>
      </c>
      <c r="D89" s="1" t="s">
        <v>17</v>
      </c>
      <c r="E89" s="7">
        <f t="shared" si="3"/>
        <v>3.8535031847133755E-3</v>
      </c>
      <c r="F89" s="6"/>
      <c r="G89" s="6"/>
      <c r="H89" s="1"/>
      <c r="I89" s="1"/>
      <c r="J89" s="7">
        <f t="shared" si="5"/>
        <v>0</v>
      </c>
      <c r="K89" s="20"/>
    </row>
    <row r="90" spans="1:11" x14ac:dyDescent="0.3">
      <c r="A90" s="9">
        <v>86</v>
      </c>
      <c r="B90" s="1">
        <v>30</v>
      </c>
      <c r="C90" s="6">
        <f t="shared" si="4"/>
        <v>9.5541401273885338</v>
      </c>
      <c r="D90" s="1" t="s">
        <v>9</v>
      </c>
      <c r="E90" s="7">
        <f t="shared" si="3"/>
        <v>7.1656050955414006E-3</v>
      </c>
      <c r="F90" s="6"/>
      <c r="G90" s="6"/>
      <c r="H90" s="1"/>
      <c r="I90" s="1"/>
      <c r="J90" s="7">
        <f t="shared" si="5"/>
        <v>0</v>
      </c>
      <c r="K90" s="20"/>
    </row>
    <row r="91" spans="1:11" x14ac:dyDescent="0.3">
      <c r="A91" s="9">
        <v>87</v>
      </c>
      <c r="B91" s="1">
        <v>34</v>
      </c>
      <c r="C91" s="6">
        <f t="shared" si="4"/>
        <v>10.828025477707007</v>
      </c>
      <c r="D91" s="1" t="s">
        <v>17</v>
      </c>
      <c r="E91" s="7">
        <f t="shared" si="3"/>
        <v>9.2038216560509575E-3</v>
      </c>
      <c r="F91" s="6"/>
      <c r="G91" s="6"/>
      <c r="H91" s="1"/>
      <c r="I91" s="1"/>
      <c r="J91" s="7">
        <f t="shared" si="5"/>
        <v>0</v>
      </c>
      <c r="K91" s="20"/>
    </row>
    <row r="92" spans="1:11" x14ac:dyDescent="0.3">
      <c r="A92" s="9">
        <v>88</v>
      </c>
      <c r="B92" s="1">
        <v>44</v>
      </c>
      <c r="C92" s="6">
        <f t="shared" si="4"/>
        <v>14.012738853503183</v>
      </c>
      <c r="D92" s="1" t="s">
        <v>9</v>
      </c>
      <c r="E92" s="7">
        <f t="shared" si="3"/>
        <v>1.5414012738853502E-2</v>
      </c>
      <c r="F92" s="6">
        <v>15.7</v>
      </c>
      <c r="G92" s="6">
        <v>23.5</v>
      </c>
      <c r="H92" s="1">
        <v>22</v>
      </c>
      <c r="I92" s="1" t="s">
        <v>9</v>
      </c>
      <c r="J92" s="7">
        <f t="shared" si="5"/>
        <v>1.9349465E-2</v>
      </c>
      <c r="K92" s="20">
        <v>0.182</v>
      </c>
    </row>
    <row r="93" spans="1:11" x14ac:dyDescent="0.3">
      <c r="A93" s="9">
        <v>89</v>
      </c>
      <c r="B93" s="1">
        <v>24</v>
      </c>
      <c r="C93" s="6">
        <f t="shared" si="4"/>
        <v>7.6433121019108281</v>
      </c>
      <c r="D93" s="1" t="s">
        <v>9</v>
      </c>
      <c r="E93" s="7">
        <f t="shared" si="3"/>
        <v>4.5859872611464974E-3</v>
      </c>
      <c r="F93" s="6"/>
      <c r="G93" s="6"/>
      <c r="H93" s="1"/>
      <c r="I93" s="1"/>
      <c r="J93" s="7">
        <f t="shared" si="5"/>
        <v>0</v>
      </c>
      <c r="K93" s="20"/>
    </row>
    <row r="94" spans="1:11" x14ac:dyDescent="0.3">
      <c r="A94" s="9">
        <v>90</v>
      </c>
      <c r="B94" s="1">
        <v>21</v>
      </c>
      <c r="C94" s="6">
        <f t="shared" si="4"/>
        <v>6.6878980891719744</v>
      </c>
      <c r="D94" s="1" t="s">
        <v>17</v>
      </c>
      <c r="E94" s="7">
        <f t="shared" si="3"/>
        <v>3.511146496815287E-3</v>
      </c>
      <c r="F94" s="6"/>
      <c r="G94" s="6"/>
      <c r="H94" s="1"/>
      <c r="I94" s="1"/>
      <c r="J94" s="7">
        <f t="shared" si="5"/>
        <v>0</v>
      </c>
      <c r="K94" s="20"/>
    </row>
    <row r="95" spans="1:11" x14ac:dyDescent="0.3">
      <c r="A95" s="9">
        <v>91</v>
      </c>
      <c r="B95" s="1">
        <v>33</v>
      </c>
      <c r="C95" s="6">
        <f t="shared" si="4"/>
        <v>10.509554140127388</v>
      </c>
      <c r="D95" s="1" t="s">
        <v>17</v>
      </c>
      <c r="E95" s="7">
        <f t="shared" si="3"/>
        <v>8.6703821656050964E-3</v>
      </c>
      <c r="F95" s="6"/>
      <c r="G95" s="6"/>
      <c r="H95" s="1"/>
      <c r="I95" s="1"/>
      <c r="J95" s="7">
        <f t="shared" si="5"/>
        <v>0</v>
      </c>
      <c r="K95" s="20"/>
    </row>
    <row r="96" spans="1:11" x14ac:dyDescent="0.3">
      <c r="A96" s="9">
        <v>92</v>
      </c>
      <c r="B96" s="1">
        <v>61</v>
      </c>
      <c r="C96" s="6">
        <f t="shared" si="4"/>
        <v>19.426751592356688</v>
      </c>
      <c r="D96" s="1" t="s">
        <v>9</v>
      </c>
      <c r="E96" s="7">
        <f t="shared" si="3"/>
        <v>2.962579617834395E-2</v>
      </c>
      <c r="F96" s="6"/>
      <c r="G96" s="6"/>
      <c r="H96" s="1"/>
      <c r="I96" s="1"/>
      <c r="J96" s="7">
        <f t="shared" si="5"/>
        <v>0</v>
      </c>
      <c r="K96" s="20"/>
    </row>
    <row r="97" spans="1:12" x14ac:dyDescent="0.3">
      <c r="A97" s="9">
        <v>93</v>
      </c>
      <c r="B97" s="1">
        <v>59</v>
      </c>
      <c r="C97" s="6">
        <f t="shared" si="4"/>
        <v>18.789808917197451</v>
      </c>
      <c r="D97" s="1" t="s">
        <v>16</v>
      </c>
      <c r="E97" s="7">
        <f t="shared" si="3"/>
        <v>2.7714968152866244E-2</v>
      </c>
      <c r="F97" s="6">
        <v>20</v>
      </c>
      <c r="G97" s="6">
        <v>23</v>
      </c>
      <c r="H97" s="1">
        <v>22</v>
      </c>
      <c r="I97" s="1" t="s">
        <v>17</v>
      </c>
      <c r="J97" s="7">
        <f t="shared" si="5"/>
        <v>3.1400000000000004E-2</v>
      </c>
      <c r="K97" s="20">
        <v>0.28299999999999997</v>
      </c>
    </row>
    <row r="98" spans="1:12" x14ac:dyDescent="0.3">
      <c r="A98" s="10">
        <v>94</v>
      </c>
      <c r="B98" s="7">
        <v>47</v>
      </c>
      <c r="C98" s="8">
        <f t="shared" si="4"/>
        <v>14.968152866242038</v>
      </c>
      <c r="D98" s="7" t="s">
        <v>9</v>
      </c>
      <c r="E98" s="7">
        <f t="shared" si="3"/>
        <v>1.7587579617834397E-2</v>
      </c>
      <c r="F98" s="8">
        <v>18</v>
      </c>
      <c r="G98" s="8">
        <v>23</v>
      </c>
      <c r="H98" s="7">
        <v>21</v>
      </c>
      <c r="I98" s="7" t="s">
        <v>9</v>
      </c>
      <c r="J98" s="7">
        <f t="shared" si="5"/>
        <v>2.5434000000000002E-2</v>
      </c>
      <c r="K98" s="20">
        <v>0.22600000000000001</v>
      </c>
    </row>
    <row r="99" spans="1:12" x14ac:dyDescent="0.3">
      <c r="A99" s="10">
        <v>95</v>
      </c>
      <c r="B99" s="7">
        <v>46</v>
      </c>
      <c r="C99" s="8">
        <f t="shared" si="4"/>
        <v>14.64968152866242</v>
      </c>
      <c r="D99" s="7" t="s">
        <v>9</v>
      </c>
      <c r="E99" s="7">
        <f t="shared" si="3"/>
        <v>1.6847133757961784E-2</v>
      </c>
      <c r="F99" s="8">
        <v>17.5</v>
      </c>
      <c r="G99" s="8">
        <v>23</v>
      </c>
      <c r="H99" s="7">
        <v>20</v>
      </c>
      <c r="I99" s="7" t="s">
        <v>17</v>
      </c>
      <c r="J99" s="7">
        <f t="shared" si="5"/>
        <v>2.4040624999999999E-2</v>
      </c>
      <c r="K99" s="20">
        <v>0.22600000000000001</v>
      </c>
    </row>
    <row r="100" spans="1:12" x14ac:dyDescent="0.3">
      <c r="A100" s="10">
        <v>96</v>
      </c>
      <c r="B100" s="7">
        <v>49</v>
      </c>
      <c r="C100" s="8">
        <f t="shared" si="4"/>
        <v>15.605095541401273</v>
      </c>
      <c r="D100" s="7" t="s">
        <v>9</v>
      </c>
      <c r="E100" s="7">
        <f t="shared" si="3"/>
        <v>1.911624203821656E-2</v>
      </c>
      <c r="F100" s="8">
        <v>22</v>
      </c>
      <c r="G100" s="8">
        <v>24.5</v>
      </c>
      <c r="H100" s="7">
        <v>22</v>
      </c>
      <c r="I100" s="7" t="s">
        <v>17</v>
      </c>
      <c r="J100" s="7">
        <f t="shared" si="5"/>
        <v>3.7994E-2</v>
      </c>
      <c r="K100" s="20">
        <v>0.373</v>
      </c>
    </row>
    <row r="101" spans="1:12" x14ac:dyDescent="0.3">
      <c r="A101" s="10">
        <v>97</v>
      </c>
      <c r="B101" s="7">
        <v>29</v>
      </c>
      <c r="C101" s="8">
        <f t="shared" si="4"/>
        <v>9.2356687898089174</v>
      </c>
      <c r="D101" s="7" t="s">
        <v>17</v>
      </c>
      <c r="E101" s="7">
        <f t="shared" si="3"/>
        <v>6.6958598726114659E-3</v>
      </c>
      <c r="F101" s="8"/>
      <c r="G101" s="8"/>
      <c r="H101" s="7"/>
      <c r="I101" s="7"/>
      <c r="J101" s="7">
        <f t="shared" si="5"/>
        <v>0</v>
      </c>
      <c r="K101" s="20"/>
    </row>
    <row r="102" spans="1:12" x14ac:dyDescent="0.3">
      <c r="A102" s="10">
        <v>98</v>
      </c>
      <c r="B102" s="7">
        <v>51</v>
      </c>
      <c r="C102" s="8">
        <f t="shared" si="4"/>
        <v>16.242038216560509</v>
      </c>
      <c r="D102" s="7" t="s">
        <v>9</v>
      </c>
      <c r="E102" s="7">
        <f t="shared" si="3"/>
        <v>2.0708598726114649E-2</v>
      </c>
      <c r="F102" s="8">
        <v>27</v>
      </c>
      <c r="G102" s="8">
        <v>25</v>
      </c>
      <c r="H102" s="7">
        <v>23</v>
      </c>
      <c r="I102" s="7" t="s">
        <v>9</v>
      </c>
      <c r="J102" s="7">
        <f t="shared" si="5"/>
        <v>5.72265E-2</v>
      </c>
      <c r="K102" s="20">
        <v>0.56799999999999995</v>
      </c>
    </row>
    <row r="103" spans="1:12" x14ac:dyDescent="0.3">
      <c r="A103" s="10">
        <v>99</v>
      </c>
      <c r="B103" s="7">
        <v>48</v>
      </c>
      <c r="C103" s="8">
        <f t="shared" si="4"/>
        <v>15.286624203821656</v>
      </c>
      <c r="D103" s="7" t="s">
        <v>16</v>
      </c>
      <c r="E103" s="7">
        <f t="shared" si="3"/>
        <v>1.8343949044585989E-2</v>
      </c>
      <c r="F103" s="8">
        <v>15</v>
      </c>
      <c r="G103" s="8">
        <v>18</v>
      </c>
      <c r="H103" s="7">
        <v>15</v>
      </c>
      <c r="I103" s="7" t="s">
        <v>17</v>
      </c>
      <c r="J103" s="7">
        <f t="shared" si="5"/>
        <v>1.7662500000000001E-2</v>
      </c>
      <c r="K103" s="20">
        <v>0.12</v>
      </c>
    </row>
    <row r="104" spans="1:12" x14ac:dyDescent="0.3">
      <c r="A104" s="10">
        <v>100</v>
      </c>
      <c r="B104" s="7">
        <v>53</v>
      </c>
      <c r="C104" s="8">
        <f t="shared" si="4"/>
        <v>16.878980891719745</v>
      </c>
      <c r="D104" s="7" t="s">
        <v>9</v>
      </c>
      <c r="E104" s="7">
        <f t="shared" si="3"/>
        <v>2.2364649681528664E-2</v>
      </c>
      <c r="F104" s="8">
        <v>22</v>
      </c>
      <c r="G104" s="8">
        <v>25.5</v>
      </c>
      <c r="H104" s="7">
        <v>23</v>
      </c>
      <c r="I104" s="7" t="s">
        <v>9</v>
      </c>
      <c r="J104" s="7">
        <f t="shared" si="5"/>
        <v>3.7994E-2</v>
      </c>
      <c r="K104" s="20">
        <v>0.38800000000000001</v>
      </c>
    </row>
    <row r="105" spans="1:12" x14ac:dyDescent="0.3">
      <c r="A105" s="17" t="s">
        <v>27</v>
      </c>
      <c r="B105" s="21"/>
      <c r="C105" s="22">
        <f>B105/3.14+AVERAGE(C5:C104)</f>
        <v>13.13375796178344</v>
      </c>
      <c r="D105" s="17">
        <f>COUNT(B5:B104)</f>
        <v>100</v>
      </c>
      <c r="E105" s="17">
        <f>SUM(E5:E104)</f>
        <v>1.4940127388535034</v>
      </c>
      <c r="F105" s="17">
        <f>AVERAGE($F5:$F104)</f>
        <v>19.515217391304351</v>
      </c>
      <c r="G105" s="17">
        <f>AVERAGE(G5:G104)</f>
        <v>22.717391304347824</v>
      </c>
      <c r="H105" s="17">
        <f>AVERAGE(H5:H104)</f>
        <v>20.119565217391305</v>
      </c>
      <c r="I105" s="17">
        <f>COUNT(F5:F104)</f>
        <v>46</v>
      </c>
      <c r="J105" s="17">
        <f>SUM(J50:J104)</f>
        <v>0.7218263399999999</v>
      </c>
      <c r="K105" s="17">
        <f>SUM(K5:K104)</f>
        <v>13.882999999999999</v>
      </c>
      <c r="L105" s="17">
        <f>1/0.005*K105</f>
        <v>2776.6</v>
      </c>
    </row>
    <row r="106" spans="1:12" ht="57.6" customHeight="1" x14ac:dyDescent="0.3">
      <c r="A106" s="15" t="s">
        <v>39</v>
      </c>
      <c r="B106" s="14"/>
      <c r="C106" s="3" t="s">
        <v>33</v>
      </c>
      <c r="D106" s="3" t="s">
        <v>28</v>
      </c>
      <c r="E106" s="3" t="s">
        <v>37</v>
      </c>
      <c r="F106" s="4" t="s">
        <v>34</v>
      </c>
      <c r="G106" s="4" t="s">
        <v>35</v>
      </c>
      <c r="H106" s="4" t="s">
        <v>36</v>
      </c>
      <c r="I106" s="4" t="s">
        <v>29</v>
      </c>
      <c r="J106" s="4" t="s">
        <v>38</v>
      </c>
      <c r="K106" s="4" t="s">
        <v>40</v>
      </c>
      <c r="L106" s="4" t="s">
        <v>42</v>
      </c>
    </row>
    <row r="108" spans="1:12" x14ac:dyDescent="0.3">
      <c r="A108" s="11">
        <f>195-D105</f>
        <v>95</v>
      </c>
      <c r="B108" s="11">
        <f>D105-I105</f>
        <v>54</v>
      </c>
      <c r="C108" s="11">
        <f>195-I105</f>
        <v>149</v>
      </c>
      <c r="E108" s="11">
        <f>A104-D105</f>
        <v>0</v>
      </c>
      <c r="F108" s="11">
        <f>A104/100*E108</f>
        <v>0</v>
      </c>
    </row>
    <row r="109" spans="1:12" ht="28.8" x14ac:dyDescent="0.3">
      <c r="A109" s="15" t="s">
        <v>30</v>
      </c>
      <c r="B109" s="15" t="s">
        <v>31</v>
      </c>
      <c r="C109" s="15" t="s">
        <v>32</v>
      </c>
      <c r="E109" s="15" t="s">
        <v>58</v>
      </c>
      <c r="F109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5B1A5-04CA-4177-80B9-0F0A195202AF}">
  <dimension ref="A1:N104"/>
  <sheetViews>
    <sheetView topLeftCell="A36" workbookViewId="0">
      <selection activeCell="G27" sqref="G27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24</v>
      </c>
      <c r="B2" s="1" t="s">
        <v>4</v>
      </c>
      <c r="C2" s="1" t="s">
        <v>68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</row>
    <row r="5" spans="1:14" x14ac:dyDescent="0.3">
      <c r="A5" s="9">
        <v>1</v>
      </c>
      <c r="B5" s="1">
        <v>47</v>
      </c>
      <c r="C5" s="6">
        <f>B5/3.14</f>
        <v>14.968152866242038</v>
      </c>
      <c r="D5" s="1" t="s">
        <v>9</v>
      </c>
      <c r="E5" s="7">
        <f t="shared" ref="E5:E47" si="0">3.14*C5^2/4*10^-4</f>
        <v>1.7587579617834397E-2</v>
      </c>
      <c r="F5" s="6">
        <v>16</v>
      </c>
      <c r="G5" s="6">
        <v>24</v>
      </c>
      <c r="H5" s="1">
        <v>22.5</v>
      </c>
      <c r="I5" s="1" t="s">
        <v>9</v>
      </c>
      <c r="J5" s="7">
        <f>3.14*F5^2/4*10^-4</f>
        <v>2.0096000000000003E-2</v>
      </c>
      <c r="K5" s="7">
        <v>0.182</v>
      </c>
      <c r="M5" t="s">
        <v>9</v>
      </c>
      <c r="N5">
        <f>COUNTIF(I5:I47,"N")</f>
        <v>16</v>
      </c>
    </row>
    <row r="6" spans="1:14" x14ac:dyDescent="0.3">
      <c r="A6" s="9">
        <v>2</v>
      </c>
      <c r="B6" s="1">
        <v>54</v>
      </c>
      <c r="C6" s="6">
        <f t="shared" ref="C6:C47" si="1">B6/3.14</f>
        <v>17.197452229299362</v>
      </c>
      <c r="D6" s="1" t="s">
        <v>17</v>
      </c>
      <c r="E6" s="7">
        <f t="shared" si="0"/>
        <v>2.3216560509554139E-2</v>
      </c>
      <c r="F6" s="6"/>
      <c r="G6" s="6"/>
      <c r="H6" s="1"/>
      <c r="I6" s="1"/>
      <c r="J6" s="7">
        <f t="shared" ref="J6:J47" si="2">3.14*F6^2/4*10^-4</f>
        <v>0</v>
      </c>
      <c r="K6" s="20"/>
      <c r="M6" t="s">
        <v>15</v>
      </c>
      <c r="N6">
        <f>COUNTIF(I5:I47,"R")</f>
        <v>0</v>
      </c>
    </row>
    <row r="7" spans="1:14" x14ac:dyDescent="0.3">
      <c r="A7" s="9">
        <v>3</v>
      </c>
      <c r="B7" s="1"/>
      <c r="C7" s="6">
        <f t="shared" si="1"/>
        <v>0</v>
      </c>
      <c r="D7" s="1"/>
      <c r="E7" s="7">
        <f t="shared" si="0"/>
        <v>0</v>
      </c>
      <c r="F7" s="6">
        <v>21.5</v>
      </c>
      <c r="G7" s="6">
        <v>25.6</v>
      </c>
      <c r="H7" s="1">
        <v>24</v>
      </c>
      <c r="I7" s="1" t="s">
        <v>17</v>
      </c>
      <c r="J7" s="7">
        <f t="shared" si="2"/>
        <v>3.6286625000000003E-2</v>
      </c>
      <c r="K7" s="20">
        <v>0.38800000000000001</v>
      </c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23</v>
      </c>
      <c r="C8" s="6">
        <f t="shared" si="1"/>
        <v>7.3248407643312099</v>
      </c>
      <c r="D8" s="1" t="s">
        <v>16</v>
      </c>
      <c r="E8" s="7">
        <f t="shared" si="0"/>
        <v>4.211783439490446E-3</v>
      </c>
      <c r="F8" s="6"/>
      <c r="G8" s="6"/>
      <c r="H8" s="1"/>
      <c r="I8" s="1"/>
      <c r="J8" s="7">
        <f t="shared" si="2"/>
        <v>0</v>
      </c>
      <c r="K8" s="20"/>
      <c r="M8" t="s">
        <v>17</v>
      </c>
      <c r="N8">
        <f>COUNTIF(I5:I47,"J")</f>
        <v>2</v>
      </c>
    </row>
    <row r="9" spans="1:14" x14ac:dyDescent="0.3">
      <c r="A9" s="9">
        <v>5</v>
      </c>
      <c r="B9" s="1">
        <v>31</v>
      </c>
      <c r="C9" s="6">
        <f t="shared" si="1"/>
        <v>9.872611464968152</v>
      </c>
      <c r="D9" s="1" t="s">
        <v>9</v>
      </c>
      <c r="E9" s="7">
        <f t="shared" si="0"/>
        <v>7.6512738853503183E-3</v>
      </c>
      <c r="F9" s="6"/>
      <c r="G9" s="6"/>
      <c r="H9" s="1"/>
      <c r="I9" s="1"/>
      <c r="J9" s="7">
        <f t="shared" si="2"/>
        <v>0</v>
      </c>
      <c r="K9" s="20"/>
      <c r="M9" t="s">
        <v>18</v>
      </c>
      <c r="N9">
        <f>COUNTIF(I5:I104,"V")</f>
        <v>0</v>
      </c>
    </row>
    <row r="10" spans="1:14" x14ac:dyDescent="0.3">
      <c r="A10" s="9">
        <v>6</v>
      </c>
      <c r="B10" s="1">
        <v>39</v>
      </c>
      <c r="C10" s="6">
        <f t="shared" si="1"/>
        <v>12.420382165605096</v>
      </c>
      <c r="D10" s="1" t="s">
        <v>9</v>
      </c>
      <c r="E10" s="7">
        <f t="shared" si="0"/>
        <v>1.210987261146497E-2</v>
      </c>
      <c r="F10" s="6"/>
      <c r="G10" s="6"/>
      <c r="H10" s="1"/>
      <c r="I10" s="1"/>
      <c r="J10" s="7">
        <f t="shared" si="2"/>
        <v>0</v>
      </c>
      <c r="K10" s="20"/>
    </row>
    <row r="11" spans="1:14" x14ac:dyDescent="0.3">
      <c r="A11" s="9">
        <v>7</v>
      </c>
      <c r="B11" s="1">
        <v>26</v>
      </c>
      <c r="C11" s="6">
        <f t="shared" si="1"/>
        <v>8.2802547770700627</v>
      </c>
      <c r="D11" s="1" t="s">
        <v>17</v>
      </c>
      <c r="E11" s="7">
        <f t="shared" si="0"/>
        <v>5.3821656050955409E-3</v>
      </c>
      <c r="F11" s="6"/>
      <c r="G11" s="6"/>
      <c r="H11" s="1"/>
      <c r="I11" s="1"/>
      <c r="J11" s="7">
        <f t="shared" si="2"/>
        <v>0</v>
      </c>
      <c r="K11" s="20"/>
      <c r="M11" t="s">
        <v>74</v>
      </c>
      <c r="N11">
        <f>SUM(N5:N9)</f>
        <v>18</v>
      </c>
    </row>
    <row r="12" spans="1:14" x14ac:dyDescent="0.3">
      <c r="A12" s="9">
        <v>8</v>
      </c>
      <c r="B12" s="1">
        <v>60</v>
      </c>
      <c r="C12" s="6">
        <f t="shared" si="1"/>
        <v>19.108280254777068</v>
      </c>
      <c r="D12" s="1" t="s">
        <v>9</v>
      </c>
      <c r="E12" s="7">
        <f t="shared" si="0"/>
        <v>2.8662420382165602E-2</v>
      </c>
      <c r="F12" s="6">
        <v>26.5</v>
      </c>
      <c r="G12" s="6">
        <v>26</v>
      </c>
      <c r="H12" s="1">
        <v>21</v>
      </c>
      <c r="I12" s="1" t="s">
        <v>9</v>
      </c>
      <c r="J12" s="7">
        <f t="shared" si="2"/>
        <v>5.5126625000000005E-2</v>
      </c>
      <c r="K12" s="20">
        <v>0.59</v>
      </c>
    </row>
    <row r="13" spans="1:14" x14ac:dyDescent="0.3">
      <c r="A13" s="9">
        <v>9</v>
      </c>
      <c r="B13" s="1">
        <v>50</v>
      </c>
      <c r="C13" s="6">
        <f t="shared" si="1"/>
        <v>15.923566878980891</v>
      </c>
      <c r="D13" s="1" t="s">
        <v>9</v>
      </c>
      <c r="E13" s="7">
        <f t="shared" si="0"/>
        <v>1.9904458598726114E-2</v>
      </c>
      <c r="F13" s="6">
        <v>27.5</v>
      </c>
      <c r="G13" s="6">
        <v>20</v>
      </c>
      <c r="H13" s="1">
        <v>18</v>
      </c>
      <c r="I13" s="1" t="s">
        <v>9</v>
      </c>
      <c r="J13" s="7">
        <f t="shared" si="2"/>
        <v>5.9365625000000005E-2</v>
      </c>
      <c r="K13" s="20">
        <v>0.49199999999999999</v>
      </c>
    </row>
    <row r="14" spans="1:14" x14ac:dyDescent="0.3">
      <c r="A14" s="9">
        <v>10</v>
      </c>
      <c r="B14" s="1">
        <v>35</v>
      </c>
      <c r="C14" s="6">
        <f t="shared" si="1"/>
        <v>11.146496815286623</v>
      </c>
      <c r="D14" s="1" t="s">
        <v>9</v>
      </c>
      <c r="E14" s="7">
        <f t="shared" si="0"/>
        <v>9.7531847133757957E-3</v>
      </c>
      <c r="F14" s="6"/>
      <c r="G14" s="6"/>
      <c r="H14" s="1"/>
      <c r="I14" s="1"/>
      <c r="J14" s="7">
        <f t="shared" si="2"/>
        <v>0</v>
      </c>
      <c r="K14" s="20"/>
    </row>
    <row r="15" spans="1:14" x14ac:dyDescent="0.3">
      <c r="A15" s="9">
        <v>11</v>
      </c>
      <c r="B15" s="1">
        <v>47</v>
      </c>
      <c r="C15" s="6">
        <f t="shared" si="1"/>
        <v>14.968152866242038</v>
      </c>
      <c r="D15" s="1" t="s">
        <v>9</v>
      </c>
      <c r="E15" s="7">
        <f t="shared" si="0"/>
        <v>1.7587579617834397E-2</v>
      </c>
      <c r="F15" s="6"/>
      <c r="G15" s="6"/>
      <c r="H15" s="1"/>
      <c r="I15" s="1"/>
      <c r="J15" s="7">
        <f t="shared" si="2"/>
        <v>0</v>
      </c>
      <c r="K15" s="20"/>
    </row>
    <row r="16" spans="1:14" x14ac:dyDescent="0.3">
      <c r="A16" s="9">
        <v>12</v>
      </c>
      <c r="B16" s="1">
        <v>47</v>
      </c>
      <c r="C16" s="6">
        <f t="shared" si="1"/>
        <v>14.968152866242038</v>
      </c>
      <c r="D16" s="1" t="s">
        <v>16</v>
      </c>
      <c r="E16" s="7">
        <f t="shared" si="0"/>
        <v>1.7587579617834397E-2</v>
      </c>
      <c r="F16" s="6">
        <v>15</v>
      </c>
      <c r="G16" s="6">
        <v>18</v>
      </c>
      <c r="H16" s="1">
        <v>16.5</v>
      </c>
      <c r="I16" s="1" t="s">
        <v>9</v>
      </c>
      <c r="J16" s="7">
        <f t="shared" si="2"/>
        <v>1.7662500000000001E-2</v>
      </c>
      <c r="K16" s="20">
        <v>0.12</v>
      </c>
    </row>
    <row r="17" spans="1:11" x14ac:dyDescent="0.3">
      <c r="A17" s="9">
        <v>13</v>
      </c>
      <c r="B17" s="1">
        <v>59</v>
      </c>
      <c r="C17" s="6">
        <f t="shared" si="1"/>
        <v>18.789808917197451</v>
      </c>
      <c r="D17" s="6" t="s">
        <v>9</v>
      </c>
      <c r="E17" s="7">
        <f t="shared" si="0"/>
        <v>2.7714968152866244E-2</v>
      </c>
      <c r="F17" s="6">
        <v>23</v>
      </c>
      <c r="G17" s="6">
        <v>26.5</v>
      </c>
      <c r="H17" s="1">
        <v>23.5</v>
      </c>
      <c r="I17" s="1" t="s">
        <v>9</v>
      </c>
      <c r="J17" s="7">
        <f t="shared" si="2"/>
        <v>4.1526500000000008E-2</v>
      </c>
      <c r="K17" s="20">
        <v>0.441</v>
      </c>
    </row>
    <row r="18" spans="1:11" x14ac:dyDescent="0.3">
      <c r="A18" s="9">
        <v>14</v>
      </c>
      <c r="B18" s="1">
        <v>50</v>
      </c>
      <c r="C18" s="6">
        <f t="shared" si="1"/>
        <v>15.923566878980891</v>
      </c>
      <c r="D18" s="6" t="s">
        <v>9</v>
      </c>
      <c r="E18" s="7">
        <f t="shared" si="0"/>
        <v>1.9904458598726114E-2</v>
      </c>
      <c r="F18" s="6">
        <v>20</v>
      </c>
      <c r="G18" s="6">
        <v>25</v>
      </c>
      <c r="H18" s="1">
        <v>24</v>
      </c>
      <c r="I18" s="1" t="s">
        <v>9</v>
      </c>
      <c r="J18" s="7">
        <f t="shared" si="2"/>
        <v>3.1400000000000004E-2</v>
      </c>
      <c r="K18" s="20">
        <v>0.30599999999999999</v>
      </c>
    </row>
    <row r="19" spans="1:11" x14ac:dyDescent="0.3">
      <c r="A19" s="9">
        <v>15</v>
      </c>
      <c r="B19" s="1">
        <v>30</v>
      </c>
      <c r="C19" s="6">
        <f t="shared" si="1"/>
        <v>9.5541401273885338</v>
      </c>
      <c r="D19" s="6" t="s">
        <v>17</v>
      </c>
      <c r="E19" s="7">
        <f t="shared" si="0"/>
        <v>7.1656050955414006E-3</v>
      </c>
      <c r="F19" s="6"/>
      <c r="G19" s="6"/>
      <c r="H19" s="1"/>
      <c r="I19" s="1"/>
      <c r="J19" s="7">
        <f t="shared" si="2"/>
        <v>0</v>
      </c>
      <c r="K19" s="20"/>
    </row>
    <row r="20" spans="1:11" x14ac:dyDescent="0.3">
      <c r="A20" s="9">
        <v>16</v>
      </c>
      <c r="B20" s="1">
        <v>54</v>
      </c>
      <c r="C20" s="6">
        <f t="shared" si="1"/>
        <v>17.197452229299362</v>
      </c>
      <c r="D20" s="6" t="s">
        <v>9</v>
      </c>
      <c r="E20" s="7">
        <f t="shared" si="0"/>
        <v>2.3216560509554139E-2</v>
      </c>
      <c r="F20" s="6">
        <v>22</v>
      </c>
      <c r="G20" s="6">
        <v>25</v>
      </c>
      <c r="H20" s="1">
        <v>21</v>
      </c>
      <c r="I20" s="1" t="s">
        <v>9</v>
      </c>
      <c r="J20" s="7">
        <f t="shared" si="2"/>
        <v>3.7994E-2</v>
      </c>
      <c r="K20" s="20">
        <v>0.373</v>
      </c>
    </row>
    <row r="21" spans="1:11" x14ac:dyDescent="0.3">
      <c r="A21" s="9">
        <v>17</v>
      </c>
      <c r="B21" s="1">
        <v>19</v>
      </c>
      <c r="C21" s="6">
        <f t="shared" si="1"/>
        <v>6.0509554140127388</v>
      </c>
      <c r="D21" s="6" t="s">
        <v>17</v>
      </c>
      <c r="E21" s="7">
        <f t="shared" si="0"/>
        <v>2.8742038216560514E-3</v>
      </c>
      <c r="F21" s="6"/>
      <c r="G21" s="6"/>
      <c r="H21" s="1"/>
      <c r="I21" s="1"/>
      <c r="J21" s="7">
        <f t="shared" si="2"/>
        <v>0</v>
      </c>
      <c r="K21" s="20"/>
    </row>
    <row r="22" spans="1:11" x14ac:dyDescent="0.3">
      <c r="A22" s="9">
        <v>18</v>
      </c>
      <c r="B22" s="1">
        <v>48</v>
      </c>
      <c r="C22" s="6">
        <f t="shared" si="1"/>
        <v>15.286624203821656</v>
      </c>
      <c r="D22" s="6" t="s">
        <v>9</v>
      </c>
      <c r="E22" s="7">
        <f t="shared" si="0"/>
        <v>1.8343949044585989E-2</v>
      </c>
      <c r="F22" s="6">
        <v>18</v>
      </c>
      <c r="G22" s="6">
        <v>25</v>
      </c>
      <c r="H22" s="1">
        <v>23.5</v>
      </c>
      <c r="I22" s="1" t="s">
        <v>9</v>
      </c>
      <c r="J22" s="7">
        <f t="shared" si="2"/>
        <v>2.5434000000000002E-2</v>
      </c>
      <c r="K22" s="20">
        <v>0.245</v>
      </c>
    </row>
    <row r="23" spans="1:11" x14ac:dyDescent="0.3">
      <c r="A23" s="9">
        <v>19</v>
      </c>
      <c r="B23" s="1">
        <v>43</v>
      </c>
      <c r="C23" s="6">
        <f t="shared" si="1"/>
        <v>13.694267515923567</v>
      </c>
      <c r="D23" s="6" t="s">
        <v>16</v>
      </c>
      <c r="E23" s="7">
        <f t="shared" si="0"/>
        <v>1.4721337579617836E-2</v>
      </c>
      <c r="F23" s="6"/>
      <c r="G23" s="6"/>
      <c r="H23" s="1"/>
      <c r="I23" s="1"/>
      <c r="J23" s="7">
        <f t="shared" si="2"/>
        <v>0</v>
      </c>
      <c r="K23" s="20"/>
    </row>
    <row r="24" spans="1:11" x14ac:dyDescent="0.3">
      <c r="A24" s="9">
        <v>20</v>
      </c>
      <c r="B24" s="1">
        <v>39</v>
      </c>
      <c r="C24" s="6">
        <f t="shared" si="1"/>
        <v>12.420382165605096</v>
      </c>
      <c r="D24" s="6" t="s">
        <v>9</v>
      </c>
      <c r="E24" s="7">
        <f t="shared" si="0"/>
        <v>1.210987261146497E-2</v>
      </c>
      <c r="F24" s="6"/>
      <c r="G24" s="6"/>
      <c r="H24" s="1"/>
      <c r="I24" s="1"/>
      <c r="J24" s="7">
        <f t="shared" si="2"/>
        <v>0</v>
      </c>
      <c r="K24" s="20"/>
    </row>
    <row r="25" spans="1:11" x14ac:dyDescent="0.3">
      <c r="A25" s="9">
        <v>21</v>
      </c>
      <c r="B25" s="1">
        <v>46</v>
      </c>
      <c r="C25" s="6">
        <f t="shared" si="1"/>
        <v>14.64968152866242</v>
      </c>
      <c r="D25" s="6" t="s">
        <v>16</v>
      </c>
      <c r="E25" s="7">
        <f t="shared" si="0"/>
        <v>1.6847133757961784E-2</v>
      </c>
      <c r="F25" s="6">
        <v>18</v>
      </c>
      <c r="G25" s="6">
        <v>23</v>
      </c>
      <c r="H25" s="1">
        <v>22</v>
      </c>
      <c r="I25" s="1" t="s">
        <v>9</v>
      </c>
      <c r="J25" s="7">
        <f t="shared" si="2"/>
        <v>2.5434000000000002E-2</v>
      </c>
      <c r="K25" s="20">
        <v>0.22600000000000001</v>
      </c>
    </row>
    <row r="26" spans="1:11" x14ac:dyDescent="0.3">
      <c r="A26" s="9">
        <v>22</v>
      </c>
      <c r="B26" s="1">
        <v>51</v>
      </c>
      <c r="C26" s="6">
        <f t="shared" si="1"/>
        <v>16.242038216560509</v>
      </c>
      <c r="D26" s="6" t="s">
        <v>9</v>
      </c>
      <c r="E26" s="7">
        <f t="shared" si="0"/>
        <v>2.0708598726114649E-2</v>
      </c>
      <c r="F26" s="6">
        <v>21</v>
      </c>
      <c r="G26" s="6">
        <v>24.5</v>
      </c>
      <c r="H26" s="1">
        <v>22</v>
      </c>
      <c r="I26" s="1" t="s">
        <v>9</v>
      </c>
      <c r="J26" s="7">
        <f t="shared" si="2"/>
        <v>3.4618500000000003E-2</v>
      </c>
      <c r="K26" s="20">
        <v>0.33900000000000002</v>
      </c>
    </row>
    <row r="27" spans="1:11" x14ac:dyDescent="0.3">
      <c r="A27" s="9">
        <v>23</v>
      </c>
      <c r="B27" s="1">
        <v>82</v>
      </c>
      <c r="C27" s="6">
        <f t="shared" si="1"/>
        <v>26.114649681528661</v>
      </c>
      <c r="D27" s="6" t="s">
        <v>16</v>
      </c>
      <c r="E27" s="7">
        <f t="shared" si="0"/>
        <v>5.3535031847133763E-2</v>
      </c>
      <c r="F27" s="6">
        <v>31</v>
      </c>
      <c r="G27" s="6">
        <v>26.5</v>
      </c>
      <c r="H27" s="1">
        <v>20</v>
      </c>
      <c r="I27" s="1" t="s">
        <v>9</v>
      </c>
      <c r="J27" s="7">
        <f t="shared" si="2"/>
        <v>7.5438500000000006E-2</v>
      </c>
      <c r="K27" s="20">
        <v>0.81100000000000005</v>
      </c>
    </row>
    <row r="28" spans="1:11" x14ac:dyDescent="0.3">
      <c r="A28" s="9">
        <v>24</v>
      </c>
      <c r="B28" s="1">
        <v>47</v>
      </c>
      <c r="C28" s="6">
        <f t="shared" si="1"/>
        <v>14.968152866242038</v>
      </c>
      <c r="D28" s="1" t="s">
        <v>9</v>
      </c>
      <c r="E28" s="7">
        <f t="shared" si="0"/>
        <v>1.7587579617834397E-2</v>
      </c>
      <c r="F28" s="6"/>
      <c r="G28" s="6"/>
      <c r="H28" s="1"/>
      <c r="I28" s="1"/>
      <c r="J28" s="7">
        <f t="shared" si="2"/>
        <v>0</v>
      </c>
      <c r="K28" s="20"/>
    </row>
    <row r="29" spans="1:11" x14ac:dyDescent="0.3">
      <c r="A29" s="9">
        <v>25</v>
      </c>
      <c r="B29" s="1">
        <v>39</v>
      </c>
      <c r="C29" s="6">
        <f t="shared" si="1"/>
        <v>12.420382165605096</v>
      </c>
      <c r="D29" s="1" t="s">
        <v>9</v>
      </c>
      <c r="E29" s="7">
        <f t="shared" si="0"/>
        <v>1.210987261146497E-2</v>
      </c>
      <c r="F29" s="6"/>
      <c r="G29" s="6"/>
      <c r="H29" s="1"/>
      <c r="I29" s="1"/>
      <c r="J29" s="7">
        <f t="shared" si="2"/>
        <v>0</v>
      </c>
      <c r="K29" s="20"/>
    </row>
    <row r="30" spans="1:11" x14ac:dyDescent="0.3">
      <c r="A30" s="9">
        <v>26</v>
      </c>
      <c r="B30" s="1">
        <v>28</v>
      </c>
      <c r="C30" s="6">
        <f t="shared" si="1"/>
        <v>8.9171974522292992</v>
      </c>
      <c r="D30" s="1" t="s">
        <v>17</v>
      </c>
      <c r="E30" s="7">
        <f t="shared" si="0"/>
        <v>6.2420382165605092E-3</v>
      </c>
      <c r="F30" s="6"/>
      <c r="G30" s="6"/>
      <c r="H30" s="1"/>
      <c r="I30" s="1"/>
      <c r="J30" s="7">
        <f t="shared" si="2"/>
        <v>0</v>
      </c>
      <c r="K30" s="20"/>
    </row>
    <row r="31" spans="1:11" x14ac:dyDescent="0.3">
      <c r="A31" s="9">
        <v>27</v>
      </c>
      <c r="B31" s="1">
        <v>67</v>
      </c>
      <c r="C31" s="6">
        <f t="shared" si="1"/>
        <v>21.337579617834393</v>
      </c>
      <c r="D31" s="1" t="s">
        <v>9</v>
      </c>
      <c r="E31" s="7">
        <f t="shared" si="0"/>
        <v>3.5740445859872606E-2</v>
      </c>
      <c r="F31" s="6">
        <v>28</v>
      </c>
      <c r="G31" s="6">
        <v>25.5</v>
      </c>
      <c r="H31" s="1">
        <v>21</v>
      </c>
      <c r="I31" s="1" t="s">
        <v>9</v>
      </c>
      <c r="J31" s="7">
        <f t="shared" si="2"/>
        <v>6.1544000000000008E-2</v>
      </c>
      <c r="K31" s="20">
        <v>0.63500000000000001</v>
      </c>
    </row>
    <row r="32" spans="1:11" x14ac:dyDescent="0.3">
      <c r="A32" s="9">
        <v>28</v>
      </c>
      <c r="B32" s="1">
        <v>36</v>
      </c>
      <c r="C32" s="6">
        <f t="shared" si="1"/>
        <v>11.464968152866241</v>
      </c>
      <c r="D32" s="1" t="s">
        <v>9</v>
      </c>
      <c r="E32" s="7">
        <f t="shared" si="0"/>
        <v>1.0318471337579618E-2</v>
      </c>
      <c r="F32" s="6"/>
      <c r="G32" s="6"/>
      <c r="H32" s="1"/>
      <c r="I32" s="1"/>
      <c r="J32" s="7">
        <f t="shared" si="2"/>
        <v>0</v>
      </c>
      <c r="K32" s="20"/>
    </row>
    <row r="33" spans="1:12" x14ac:dyDescent="0.3">
      <c r="A33" s="9">
        <v>29</v>
      </c>
      <c r="B33" s="1">
        <v>35</v>
      </c>
      <c r="C33" s="6">
        <f t="shared" si="1"/>
        <v>11.146496815286623</v>
      </c>
      <c r="D33" s="1" t="s">
        <v>9</v>
      </c>
      <c r="E33" s="7">
        <f t="shared" si="0"/>
        <v>9.7531847133757957E-3</v>
      </c>
      <c r="F33" s="6"/>
      <c r="G33" s="6"/>
      <c r="H33" s="1"/>
      <c r="I33" s="1"/>
      <c r="J33" s="7">
        <f t="shared" si="2"/>
        <v>0</v>
      </c>
      <c r="K33" s="20"/>
    </row>
    <row r="34" spans="1:12" x14ac:dyDescent="0.3">
      <c r="A34" s="9">
        <v>30</v>
      </c>
      <c r="B34" s="1">
        <v>30</v>
      </c>
      <c r="C34" s="6">
        <f t="shared" si="1"/>
        <v>9.5541401273885338</v>
      </c>
      <c r="D34" s="1" t="s">
        <v>9</v>
      </c>
      <c r="E34" s="7">
        <f t="shared" si="0"/>
        <v>7.1656050955414006E-3</v>
      </c>
      <c r="F34" s="6"/>
      <c r="G34" s="6"/>
      <c r="H34" s="1"/>
      <c r="I34" s="1"/>
      <c r="J34" s="7">
        <f t="shared" si="2"/>
        <v>0</v>
      </c>
      <c r="K34" s="20"/>
    </row>
    <row r="35" spans="1:12" x14ac:dyDescent="0.3">
      <c r="A35" s="9">
        <v>31</v>
      </c>
      <c r="B35" s="1">
        <v>31</v>
      </c>
      <c r="C35" s="6">
        <f t="shared" si="1"/>
        <v>9.872611464968152</v>
      </c>
      <c r="D35" s="1" t="s">
        <v>9</v>
      </c>
      <c r="E35" s="7">
        <f t="shared" si="0"/>
        <v>7.6512738853503183E-3</v>
      </c>
      <c r="F35" s="6"/>
      <c r="G35" s="6"/>
      <c r="H35" s="1"/>
      <c r="I35" s="1"/>
      <c r="J35" s="7">
        <f t="shared" si="2"/>
        <v>0</v>
      </c>
      <c r="K35" s="20"/>
    </row>
    <row r="36" spans="1:12" x14ac:dyDescent="0.3">
      <c r="A36" s="9">
        <v>32</v>
      </c>
      <c r="B36" s="1">
        <v>41</v>
      </c>
      <c r="C36" s="6">
        <f t="shared" si="1"/>
        <v>13.057324840764331</v>
      </c>
      <c r="D36" s="1" t="s">
        <v>9</v>
      </c>
      <c r="E36" s="7">
        <f t="shared" si="0"/>
        <v>1.3383757961783441E-2</v>
      </c>
      <c r="F36" s="6"/>
      <c r="G36" s="6"/>
      <c r="H36" s="1"/>
      <c r="I36" s="1"/>
      <c r="J36" s="7">
        <f t="shared" si="2"/>
        <v>0</v>
      </c>
      <c r="K36" s="20"/>
    </row>
    <row r="37" spans="1:12" x14ac:dyDescent="0.3">
      <c r="A37" s="9">
        <v>33</v>
      </c>
      <c r="B37" s="1">
        <v>68</v>
      </c>
      <c r="C37" s="6">
        <f t="shared" si="1"/>
        <v>21.656050955414013</v>
      </c>
      <c r="D37" s="1" t="s">
        <v>9</v>
      </c>
      <c r="E37" s="7">
        <f t="shared" si="0"/>
        <v>3.681528662420383E-2</v>
      </c>
      <c r="F37" s="6"/>
      <c r="G37" s="6"/>
      <c r="H37" s="1"/>
      <c r="I37" s="1"/>
      <c r="J37" s="7">
        <f t="shared" si="2"/>
        <v>0</v>
      </c>
      <c r="K37" s="20"/>
    </row>
    <row r="38" spans="1:12" x14ac:dyDescent="0.3">
      <c r="A38" s="9">
        <v>34</v>
      </c>
      <c r="B38" s="1">
        <v>60</v>
      </c>
      <c r="C38" s="6">
        <f t="shared" si="1"/>
        <v>19.108280254777068</v>
      </c>
      <c r="D38" s="1" t="s">
        <v>17</v>
      </c>
      <c r="E38" s="7">
        <f t="shared" si="0"/>
        <v>2.8662420382165602E-2</v>
      </c>
      <c r="F38" s="6">
        <v>24</v>
      </c>
      <c r="G38" s="6">
        <v>26</v>
      </c>
      <c r="H38" s="1">
        <v>21.5</v>
      </c>
      <c r="I38" s="1" t="s">
        <v>17</v>
      </c>
      <c r="J38" s="7">
        <f t="shared" si="2"/>
        <v>4.5216000000000006E-2</v>
      </c>
      <c r="K38" s="20">
        <v>0.46400000000000002</v>
      </c>
    </row>
    <row r="39" spans="1:12" x14ac:dyDescent="0.3">
      <c r="A39" s="9">
        <v>35</v>
      </c>
      <c r="B39" s="1">
        <v>64</v>
      </c>
      <c r="C39" s="6">
        <f t="shared" si="1"/>
        <v>20.38216560509554</v>
      </c>
      <c r="D39" s="1" t="s">
        <v>9</v>
      </c>
      <c r="E39" s="7">
        <f t="shared" si="0"/>
        <v>3.2611464968152863E-2</v>
      </c>
      <c r="F39" s="6">
        <v>26</v>
      </c>
      <c r="G39" s="6">
        <v>25.5</v>
      </c>
      <c r="H39" s="1">
        <v>23</v>
      </c>
      <c r="I39" s="1" t="s">
        <v>9</v>
      </c>
      <c r="J39" s="7">
        <f t="shared" si="2"/>
        <v>5.3066000000000002E-2</v>
      </c>
      <c r="K39" s="20">
        <v>0.54600000000000004</v>
      </c>
    </row>
    <row r="40" spans="1:12" x14ac:dyDescent="0.3">
      <c r="A40" s="9">
        <v>36</v>
      </c>
      <c r="B40" s="1"/>
      <c r="C40" s="6">
        <f t="shared" si="1"/>
        <v>0</v>
      </c>
      <c r="D40" s="1"/>
      <c r="E40" s="7">
        <f t="shared" si="0"/>
        <v>0</v>
      </c>
      <c r="F40" s="6">
        <v>27.5</v>
      </c>
      <c r="G40" s="6">
        <v>26.5</v>
      </c>
      <c r="H40" s="1">
        <v>21.5</v>
      </c>
      <c r="I40" s="1" t="s">
        <v>9</v>
      </c>
      <c r="J40" s="7">
        <f t="shared" si="2"/>
        <v>5.9365625000000005E-2</v>
      </c>
      <c r="K40" s="20">
        <v>0.65900000000000003</v>
      </c>
    </row>
    <row r="41" spans="1:12" x14ac:dyDescent="0.3">
      <c r="A41" s="9">
        <v>37</v>
      </c>
      <c r="B41" s="1">
        <v>47</v>
      </c>
      <c r="C41" s="6">
        <f t="shared" si="1"/>
        <v>14.968152866242038</v>
      </c>
      <c r="D41" s="1" t="s">
        <v>9</v>
      </c>
      <c r="E41" s="7">
        <f t="shared" si="0"/>
        <v>1.7587579617834397E-2</v>
      </c>
      <c r="F41" s="6">
        <v>17.5</v>
      </c>
      <c r="G41" s="6">
        <v>26.5</v>
      </c>
      <c r="H41" s="1">
        <v>20</v>
      </c>
      <c r="I41" s="1" t="s">
        <v>9</v>
      </c>
      <c r="J41" s="7">
        <f t="shared" si="2"/>
        <v>2.4040624999999999E-2</v>
      </c>
      <c r="K41" s="20">
        <v>0.26400000000000001</v>
      </c>
    </row>
    <row r="42" spans="1:12" x14ac:dyDescent="0.3">
      <c r="A42" s="9">
        <v>38</v>
      </c>
      <c r="B42" s="1">
        <v>25</v>
      </c>
      <c r="C42" s="6">
        <f t="shared" si="1"/>
        <v>7.9617834394904454</v>
      </c>
      <c r="D42" s="1" t="s">
        <v>9</v>
      </c>
      <c r="E42" s="7">
        <f t="shared" si="0"/>
        <v>4.9761146496815284E-3</v>
      </c>
      <c r="F42" s="6"/>
      <c r="G42" s="6"/>
      <c r="H42" s="1"/>
      <c r="I42" s="1"/>
      <c r="J42" s="7">
        <f t="shared" si="2"/>
        <v>0</v>
      </c>
      <c r="K42" s="20"/>
    </row>
    <row r="43" spans="1:12" x14ac:dyDescent="0.3">
      <c r="A43" s="9">
        <v>39</v>
      </c>
      <c r="B43" s="1">
        <v>42</v>
      </c>
      <c r="C43" s="6">
        <f t="shared" si="1"/>
        <v>13.375796178343949</v>
      </c>
      <c r="D43" s="1" t="s">
        <v>9</v>
      </c>
      <c r="E43" s="7">
        <f t="shared" si="0"/>
        <v>1.4044585987261148E-2</v>
      </c>
      <c r="F43" s="6"/>
      <c r="G43" s="6"/>
      <c r="H43" s="1"/>
      <c r="I43" s="1"/>
      <c r="J43" s="7">
        <f t="shared" si="2"/>
        <v>0</v>
      </c>
      <c r="K43" s="20"/>
    </row>
    <row r="44" spans="1:12" x14ac:dyDescent="0.3">
      <c r="A44" s="9">
        <v>40</v>
      </c>
      <c r="B44" s="1">
        <v>26</v>
      </c>
      <c r="C44" s="6">
        <f t="shared" si="1"/>
        <v>8.2802547770700627</v>
      </c>
      <c r="D44" s="1" t="s">
        <v>9</v>
      </c>
      <c r="E44" s="7">
        <f t="shared" si="0"/>
        <v>5.3821656050955409E-3</v>
      </c>
      <c r="F44" s="6"/>
      <c r="G44" s="6"/>
      <c r="H44" s="1"/>
      <c r="I44" s="1"/>
      <c r="J44" s="7">
        <f t="shared" si="2"/>
        <v>0</v>
      </c>
      <c r="K44" s="20"/>
    </row>
    <row r="45" spans="1:12" x14ac:dyDescent="0.3">
      <c r="A45" s="9">
        <v>41</v>
      </c>
      <c r="B45" s="1">
        <v>68</v>
      </c>
      <c r="C45" s="6">
        <f t="shared" si="1"/>
        <v>21.656050955414013</v>
      </c>
      <c r="D45" s="1" t="s">
        <v>9</v>
      </c>
      <c r="E45" s="7">
        <f t="shared" si="0"/>
        <v>3.681528662420383E-2</v>
      </c>
      <c r="F45" s="24">
        <v>17</v>
      </c>
      <c r="G45" s="6">
        <v>25</v>
      </c>
      <c r="H45" s="1">
        <v>22.5</v>
      </c>
      <c r="I45" s="1" t="s">
        <v>9</v>
      </c>
      <c r="J45" s="7">
        <f t="shared" si="2"/>
        <v>2.2686500000000002E-2</v>
      </c>
      <c r="K45" s="20">
        <v>0.217</v>
      </c>
    </row>
    <row r="46" spans="1:12" x14ac:dyDescent="0.3">
      <c r="A46" s="9">
        <v>42</v>
      </c>
      <c r="B46" s="1">
        <v>31</v>
      </c>
      <c r="C46" s="6">
        <f t="shared" si="1"/>
        <v>9.872611464968152</v>
      </c>
      <c r="D46" s="1" t="s">
        <v>9</v>
      </c>
      <c r="E46" s="7">
        <f t="shared" si="0"/>
        <v>7.6512738853503183E-3</v>
      </c>
      <c r="F46" s="6"/>
      <c r="G46" s="6"/>
      <c r="H46" s="1"/>
      <c r="I46" s="1"/>
      <c r="J46" s="7">
        <f t="shared" si="2"/>
        <v>0</v>
      </c>
      <c r="K46" s="20"/>
    </row>
    <row r="47" spans="1:12" x14ac:dyDescent="0.3">
      <c r="A47" s="9">
        <v>43</v>
      </c>
      <c r="B47" s="1">
        <v>44</v>
      </c>
      <c r="C47" s="6">
        <f t="shared" si="1"/>
        <v>14.012738853503183</v>
      </c>
      <c r="D47" s="1" t="s">
        <v>9</v>
      </c>
      <c r="E47" s="7">
        <f t="shared" si="0"/>
        <v>1.5414012738853502E-2</v>
      </c>
      <c r="F47" s="6"/>
      <c r="G47" s="6"/>
      <c r="H47" s="1"/>
      <c r="I47" s="1"/>
      <c r="J47" s="7">
        <f t="shared" si="2"/>
        <v>0</v>
      </c>
      <c r="K47" s="20"/>
    </row>
    <row r="48" spans="1:12" x14ac:dyDescent="0.3">
      <c r="A48" s="17" t="s">
        <v>27</v>
      </c>
      <c r="B48" s="21"/>
      <c r="C48" s="22">
        <f>B48/3.14+AVERAGE(C5:C47)</f>
        <v>13.398015108872757</v>
      </c>
      <c r="D48" s="17">
        <f>COUNT(B5:B47)</f>
        <v>41</v>
      </c>
      <c r="E48" s="17">
        <f>SUM(E5:E47)</f>
        <v>0.70070859872611457</v>
      </c>
      <c r="F48" s="17">
        <f>AVERAGE($F5:$F47)</f>
        <v>22.194444444444443</v>
      </c>
      <c r="G48" s="17">
        <f>AVERAGE(G5:G47)</f>
        <v>24.672222222222224</v>
      </c>
      <c r="H48" s="17">
        <f>AVERAGE(H5:H47)</f>
        <v>21.527777777777779</v>
      </c>
      <c r="I48" s="17">
        <f>COUNT(F5:F47)</f>
        <v>18</v>
      </c>
      <c r="J48" s="17">
        <f>SUM(J5:J47)</f>
        <v>0.72630162500000017</v>
      </c>
      <c r="K48" s="17">
        <f>SUM(K5:K47)</f>
        <v>7.2980000000000009</v>
      </c>
      <c r="L48" s="17">
        <f>1/0.005*K48</f>
        <v>1459.6000000000001</v>
      </c>
    </row>
    <row r="49" spans="1:12" ht="72" x14ac:dyDescent="0.3">
      <c r="A49" s="15" t="s">
        <v>39</v>
      </c>
      <c r="B49" s="14"/>
      <c r="C49" s="3" t="s">
        <v>33</v>
      </c>
      <c r="D49" s="3" t="s">
        <v>28</v>
      </c>
      <c r="E49" s="3" t="s">
        <v>37</v>
      </c>
      <c r="F49" s="4" t="s">
        <v>34</v>
      </c>
      <c r="G49" s="4" t="s">
        <v>35</v>
      </c>
      <c r="H49" s="4" t="s">
        <v>36</v>
      </c>
      <c r="I49" s="4" t="s">
        <v>29</v>
      </c>
      <c r="J49" s="4" t="s">
        <v>38</v>
      </c>
      <c r="K49" s="4" t="s">
        <v>40</v>
      </c>
      <c r="L49" s="4" t="s">
        <v>42</v>
      </c>
    </row>
    <row r="50" spans="1:12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12" x14ac:dyDescent="0.3">
      <c r="A51" s="11">
        <f>195-D48</f>
        <v>154</v>
      </c>
      <c r="B51" s="11">
        <f>D48-I48</f>
        <v>23</v>
      </c>
      <c r="C51" s="11">
        <f>195-I48</f>
        <v>177</v>
      </c>
      <c r="E51" s="11">
        <f>A47-D48</f>
        <v>2</v>
      </c>
      <c r="F51" s="11">
        <f>A47/100*E51</f>
        <v>0.86</v>
      </c>
    </row>
    <row r="52" spans="1:12" ht="28.8" x14ac:dyDescent="0.3">
      <c r="A52" s="15" t="s">
        <v>30</v>
      </c>
      <c r="B52" s="15" t="s">
        <v>31</v>
      </c>
      <c r="C52" s="15" t="s">
        <v>32</v>
      </c>
      <c r="E52" s="15" t="s">
        <v>58</v>
      </c>
      <c r="F52" s="15" t="s">
        <v>59</v>
      </c>
    </row>
    <row r="104" spans="12:12" x14ac:dyDescent="0.3">
      <c r="L104" s="23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57367-6069-44ED-A294-60DDE06FE280}">
  <dimension ref="A1:N107"/>
  <sheetViews>
    <sheetView topLeftCell="A56" workbookViewId="0">
      <selection activeCell="M5" sqref="M5:N11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69</v>
      </c>
      <c r="B2" s="1" t="s">
        <v>4</v>
      </c>
      <c r="C2" s="1" t="s">
        <v>43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</row>
    <row r="5" spans="1:14" x14ac:dyDescent="0.3">
      <c r="A5" s="9">
        <v>1</v>
      </c>
      <c r="B5" s="1">
        <v>84</v>
      </c>
      <c r="C5" s="6">
        <f>B5/3.14</f>
        <v>26.751592356687897</v>
      </c>
      <c r="D5" s="1" t="s">
        <v>9</v>
      </c>
      <c r="E5" s="7">
        <f t="shared" ref="E5:E59" si="0">3.14*C5^2/4*10^-4</f>
        <v>5.6178343949044592E-2</v>
      </c>
      <c r="F5" s="6">
        <v>35.5</v>
      </c>
      <c r="G5" s="6">
        <v>26.6</v>
      </c>
      <c r="H5" s="1">
        <v>20</v>
      </c>
      <c r="I5" s="1" t="s">
        <v>9</v>
      </c>
      <c r="J5" s="7">
        <f>3.14*F5^2/4*10^-4</f>
        <v>9.8929625000000007E-2</v>
      </c>
      <c r="K5" s="7">
        <v>1.0980000000000001</v>
      </c>
      <c r="M5" t="s">
        <v>9</v>
      </c>
      <c r="N5">
        <f>COUNTIF(I5:I59,"N")</f>
        <v>21</v>
      </c>
    </row>
    <row r="6" spans="1:14" x14ac:dyDescent="0.3">
      <c r="A6" s="9">
        <v>2</v>
      </c>
      <c r="B6" s="1">
        <v>41</v>
      </c>
      <c r="C6" s="6">
        <f t="shared" ref="C6:C59" si="1">B6/3.14</f>
        <v>13.057324840764331</v>
      </c>
      <c r="D6" s="1" t="s">
        <v>16</v>
      </c>
      <c r="E6" s="7">
        <f t="shared" si="0"/>
        <v>1.3383757961783441E-2</v>
      </c>
      <c r="F6" s="6"/>
      <c r="G6" s="6"/>
      <c r="H6" s="1"/>
      <c r="I6" s="1"/>
      <c r="J6" s="7">
        <f t="shared" ref="J6:J59" si="2">3.14*F6^2/4*10^-4</f>
        <v>0</v>
      </c>
      <c r="K6" s="20"/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59</v>
      </c>
      <c r="C7" s="6">
        <f t="shared" si="1"/>
        <v>18.789808917197451</v>
      </c>
      <c r="D7" s="1" t="s">
        <v>9</v>
      </c>
      <c r="E7" s="7">
        <f t="shared" si="0"/>
        <v>2.7714968152866244E-2</v>
      </c>
      <c r="F7" s="6">
        <v>23.5</v>
      </c>
      <c r="G7" s="6">
        <v>25.5</v>
      </c>
      <c r="H7" s="1">
        <v>19</v>
      </c>
      <c r="I7" s="1" t="s">
        <v>9</v>
      </c>
      <c r="J7" s="7">
        <f t="shared" si="2"/>
        <v>4.3351625000000005E-2</v>
      </c>
      <c r="K7" s="20">
        <v>0.46400000000000002</v>
      </c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61</v>
      </c>
      <c r="C8" s="6">
        <f t="shared" si="1"/>
        <v>19.426751592356688</v>
      </c>
      <c r="D8" s="1" t="s">
        <v>9</v>
      </c>
      <c r="E8" s="7">
        <f t="shared" si="0"/>
        <v>2.962579617834395E-2</v>
      </c>
      <c r="F8" s="6">
        <v>25</v>
      </c>
      <c r="G8" s="6">
        <v>26.5</v>
      </c>
      <c r="H8" s="1">
        <v>21.5</v>
      </c>
      <c r="I8" s="1" t="s">
        <v>9</v>
      </c>
      <c r="J8" s="7">
        <f t="shared" si="2"/>
        <v>4.9062500000000002E-2</v>
      </c>
      <c r="K8" s="20">
        <v>0.52300000000000002</v>
      </c>
      <c r="M8" t="s">
        <v>17</v>
      </c>
      <c r="N8">
        <f>COUNTIF(I5:I59,"J")</f>
        <v>4</v>
      </c>
    </row>
    <row r="9" spans="1:14" x14ac:dyDescent="0.3">
      <c r="A9" s="9">
        <v>5</v>
      </c>
      <c r="B9" s="1">
        <v>24</v>
      </c>
      <c r="C9" s="6">
        <f t="shared" si="1"/>
        <v>7.6433121019108281</v>
      </c>
      <c r="D9" s="1" t="s">
        <v>17</v>
      </c>
      <c r="E9" s="7">
        <f t="shared" si="0"/>
        <v>4.5859872611464974E-3</v>
      </c>
      <c r="F9" s="6"/>
      <c r="G9" s="6"/>
      <c r="H9" s="1"/>
      <c r="I9" s="1"/>
      <c r="J9" s="7">
        <f t="shared" si="2"/>
        <v>0</v>
      </c>
      <c r="K9" s="20"/>
      <c r="M9" t="s">
        <v>18</v>
      </c>
      <c r="N9">
        <f>COUNTIF(I5:I104,"V")</f>
        <v>1</v>
      </c>
    </row>
    <row r="10" spans="1:14" x14ac:dyDescent="0.3">
      <c r="A10" s="9">
        <v>6</v>
      </c>
      <c r="B10" s="1">
        <v>34</v>
      </c>
      <c r="C10" s="6">
        <f t="shared" si="1"/>
        <v>10.828025477707007</v>
      </c>
      <c r="D10" s="1" t="s">
        <v>9</v>
      </c>
      <c r="E10" s="7">
        <f t="shared" si="0"/>
        <v>9.2038216560509575E-3</v>
      </c>
      <c r="F10" s="6"/>
      <c r="G10" s="6"/>
      <c r="H10" s="1"/>
      <c r="I10" s="1"/>
      <c r="J10" s="7">
        <f t="shared" si="2"/>
        <v>0</v>
      </c>
      <c r="K10" s="20"/>
    </row>
    <row r="11" spans="1:14" x14ac:dyDescent="0.3">
      <c r="A11" s="9">
        <v>7</v>
      </c>
      <c r="B11" s="1"/>
      <c r="C11" s="6">
        <f t="shared" si="1"/>
        <v>0</v>
      </c>
      <c r="D11" s="1"/>
      <c r="E11" s="7">
        <f t="shared" si="0"/>
        <v>0</v>
      </c>
      <c r="F11" s="6">
        <v>18.5</v>
      </c>
      <c r="G11" s="6">
        <v>24.5</v>
      </c>
      <c r="H11" s="1">
        <v>22</v>
      </c>
      <c r="I11" s="1" t="s">
        <v>9</v>
      </c>
      <c r="J11" s="7">
        <f t="shared" si="2"/>
        <v>2.6866625000000002E-2</v>
      </c>
      <c r="K11" s="20">
        <v>0.27500000000000002</v>
      </c>
      <c r="M11" t="s">
        <v>74</v>
      </c>
      <c r="N11">
        <f>SUM(N5:N9)</f>
        <v>26</v>
      </c>
    </row>
    <row r="12" spans="1:14" x14ac:dyDescent="0.3">
      <c r="A12" s="9">
        <v>8</v>
      </c>
      <c r="B12" s="1">
        <v>58</v>
      </c>
      <c r="C12" s="6">
        <f t="shared" si="1"/>
        <v>18.471337579617835</v>
      </c>
      <c r="D12" s="1" t="s">
        <v>9</v>
      </c>
      <c r="E12" s="7">
        <f t="shared" si="0"/>
        <v>2.6783439490445864E-2</v>
      </c>
      <c r="F12" s="6"/>
      <c r="G12" s="6"/>
      <c r="H12" s="1"/>
      <c r="I12" s="1"/>
      <c r="J12" s="7">
        <f t="shared" si="2"/>
        <v>0</v>
      </c>
      <c r="K12" s="20"/>
    </row>
    <row r="13" spans="1:14" x14ac:dyDescent="0.3">
      <c r="A13" s="9">
        <v>9</v>
      </c>
      <c r="B13" s="1">
        <v>37</v>
      </c>
      <c r="C13" s="6">
        <f t="shared" si="1"/>
        <v>11.783439490445859</v>
      </c>
      <c r="D13" s="1" t="s">
        <v>9</v>
      </c>
      <c r="E13" s="7">
        <f t="shared" si="0"/>
        <v>1.0899681528662422E-2</v>
      </c>
      <c r="F13" s="6"/>
      <c r="G13" s="6"/>
      <c r="H13" s="1"/>
      <c r="I13" s="1"/>
      <c r="J13" s="7">
        <f t="shared" si="2"/>
        <v>0</v>
      </c>
      <c r="K13" s="20"/>
    </row>
    <row r="14" spans="1:14" x14ac:dyDescent="0.3">
      <c r="A14" s="9">
        <v>10</v>
      </c>
      <c r="B14" s="1">
        <v>49</v>
      </c>
      <c r="C14" s="6">
        <f t="shared" si="1"/>
        <v>15.605095541401273</v>
      </c>
      <c r="D14" s="1" t="s">
        <v>9</v>
      </c>
      <c r="E14" s="7">
        <f t="shared" si="0"/>
        <v>1.911624203821656E-2</v>
      </c>
      <c r="F14" s="6">
        <v>17</v>
      </c>
      <c r="G14" s="6">
        <v>22.5</v>
      </c>
      <c r="H14" s="1">
        <v>18</v>
      </c>
      <c r="I14" s="1" t="s">
        <v>9</v>
      </c>
      <c r="J14" s="7">
        <f t="shared" si="2"/>
        <v>2.2686500000000002E-2</v>
      </c>
      <c r="K14" s="20">
        <v>0.2</v>
      </c>
    </row>
    <row r="15" spans="1:14" x14ac:dyDescent="0.3">
      <c r="A15" s="9">
        <v>11</v>
      </c>
      <c r="B15" s="1">
        <v>64</v>
      </c>
      <c r="C15" s="6">
        <f t="shared" si="1"/>
        <v>20.38216560509554</v>
      </c>
      <c r="D15" s="1" t="s">
        <v>16</v>
      </c>
      <c r="E15" s="7">
        <f t="shared" si="0"/>
        <v>3.2611464968152863E-2</v>
      </c>
      <c r="F15" s="6">
        <v>23</v>
      </c>
      <c r="G15" s="6">
        <v>25</v>
      </c>
      <c r="H15" s="1">
        <v>23</v>
      </c>
      <c r="I15" s="1" t="s">
        <v>9</v>
      </c>
      <c r="J15" s="7">
        <f t="shared" si="2"/>
        <v>4.1526500000000008E-2</v>
      </c>
      <c r="K15" s="20">
        <v>0.40899999999999997</v>
      </c>
    </row>
    <row r="16" spans="1:14" x14ac:dyDescent="0.3">
      <c r="A16" s="9">
        <v>12</v>
      </c>
      <c r="B16" s="1">
        <v>51</v>
      </c>
      <c r="C16" s="6">
        <f t="shared" si="1"/>
        <v>16.242038216560509</v>
      </c>
      <c r="D16" s="1" t="s">
        <v>9</v>
      </c>
      <c r="E16" s="7">
        <f t="shared" si="0"/>
        <v>2.0708598726114649E-2</v>
      </c>
      <c r="F16" s="6">
        <v>18.5</v>
      </c>
      <c r="G16" s="6">
        <v>23</v>
      </c>
      <c r="H16" s="1">
        <v>19.5</v>
      </c>
      <c r="I16" s="1" t="s">
        <v>17</v>
      </c>
      <c r="J16" s="7">
        <f t="shared" si="2"/>
        <v>2.6866625000000002E-2</v>
      </c>
      <c r="K16" s="20">
        <v>0.254</v>
      </c>
    </row>
    <row r="17" spans="1:11" x14ac:dyDescent="0.3">
      <c r="A17" s="9">
        <v>13</v>
      </c>
      <c r="B17" s="1">
        <v>44</v>
      </c>
      <c r="C17" s="6">
        <f t="shared" si="1"/>
        <v>14.012738853503183</v>
      </c>
      <c r="D17" s="6" t="s">
        <v>9</v>
      </c>
      <c r="E17" s="7">
        <f t="shared" si="0"/>
        <v>1.5414012738853502E-2</v>
      </c>
      <c r="F17" s="6">
        <v>16</v>
      </c>
      <c r="G17" s="6">
        <v>16</v>
      </c>
      <c r="H17" s="1">
        <v>15</v>
      </c>
      <c r="I17" s="1" t="s">
        <v>9</v>
      </c>
      <c r="J17" s="7">
        <f t="shared" si="2"/>
        <v>2.0096000000000003E-2</v>
      </c>
      <c r="K17" s="20">
        <v>0.124</v>
      </c>
    </row>
    <row r="18" spans="1:11" x14ac:dyDescent="0.3">
      <c r="A18" s="9">
        <v>14</v>
      </c>
      <c r="B18" s="1">
        <v>68</v>
      </c>
      <c r="C18" s="6">
        <f t="shared" si="1"/>
        <v>21.656050955414013</v>
      </c>
      <c r="D18" s="6" t="s">
        <v>9</v>
      </c>
      <c r="E18" s="7">
        <f t="shared" si="0"/>
        <v>3.681528662420383E-2</v>
      </c>
      <c r="F18" s="6">
        <v>27.5</v>
      </c>
      <c r="G18" s="6">
        <v>25.5</v>
      </c>
      <c r="H18" s="1">
        <v>19.5</v>
      </c>
      <c r="I18" s="1" t="s">
        <v>9</v>
      </c>
      <c r="J18" s="7">
        <f t="shared" si="2"/>
        <v>5.9365625000000005E-2</v>
      </c>
      <c r="K18" s="20">
        <v>0.63500000000000001</v>
      </c>
    </row>
    <row r="19" spans="1:11" x14ac:dyDescent="0.3">
      <c r="A19" s="9">
        <v>15</v>
      </c>
      <c r="B19" s="1">
        <v>40</v>
      </c>
      <c r="C19" s="6">
        <f t="shared" si="1"/>
        <v>12.738853503184712</v>
      </c>
      <c r="D19" s="6" t="s">
        <v>9</v>
      </c>
      <c r="E19" s="7">
        <f t="shared" si="0"/>
        <v>1.2738853503184712E-2</v>
      </c>
      <c r="F19" s="6"/>
      <c r="G19" s="6"/>
      <c r="H19" s="1"/>
      <c r="I19" s="1"/>
      <c r="J19" s="7">
        <f t="shared" si="2"/>
        <v>0</v>
      </c>
      <c r="K19" s="20"/>
    </row>
    <row r="20" spans="1:11" x14ac:dyDescent="0.3">
      <c r="A20" s="9">
        <v>16</v>
      </c>
      <c r="B20" s="1"/>
      <c r="C20" s="6">
        <f t="shared" si="1"/>
        <v>0</v>
      </c>
      <c r="D20" s="6"/>
      <c r="E20" s="7">
        <f t="shared" si="0"/>
        <v>0</v>
      </c>
      <c r="F20" s="6">
        <v>29</v>
      </c>
      <c r="G20" s="6">
        <v>26</v>
      </c>
      <c r="H20" s="1">
        <v>22</v>
      </c>
      <c r="I20" s="1" t="s">
        <v>9</v>
      </c>
      <c r="J20" s="7">
        <f t="shared" si="2"/>
        <v>6.6018500000000008E-2</v>
      </c>
      <c r="K20" s="20">
        <v>0.68200000000000005</v>
      </c>
    </row>
    <row r="21" spans="1:11" x14ac:dyDescent="0.3">
      <c r="A21" s="9">
        <v>17</v>
      </c>
      <c r="B21" s="1">
        <v>34</v>
      </c>
      <c r="C21" s="6">
        <f t="shared" si="1"/>
        <v>10.828025477707007</v>
      </c>
      <c r="D21" s="6" t="s">
        <v>17</v>
      </c>
      <c r="E21" s="7">
        <f t="shared" si="0"/>
        <v>9.2038216560509575E-3</v>
      </c>
      <c r="F21" s="6">
        <v>11</v>
      </c>
      <c r="G21" s="6">
        <v>17</v>
      </c>
      <c r="H21" s="1">
        <v>15</v>
      </c>
      <c r="I21" s="1" t="s">
        <v>17</v>
      </c>
      <c r="J21" s="7">
        <f t="shared" si="2"/>
        <v>9.4985E-3</v>
      </c>
      <c r="K21" s="20">
        <v>5.0999999999999997E-2</v>
      </c>
    </row>
    <row r="22" spans="1:11" x14ac:dyDescent="0.3">
      <c r="A22" s="9">
        <v>18</v>
      </c>
      <c r="B22" s="1">
        <v>43</v>
      </c>
      <c r="C22" s="6">
        <f t="shared" si="1"/>
        <v>13.694267515923567</v>
      </c>
      <c r="D22" s="6" t="s">
        <v>9</v>
      </c>
      <c r="E22" s="7">
        <f t="shared" si="0"/>
        <v>1.4721337579617836E-2</v>
      </c>
      <c r="F22" s="6"/>
      <c r="G22" s="6"/>
      <c r="H22" s="1"/>
      <c r="I22" s="1"/>
      <c r="J22" s="7">
        <f t="shared" si="2"/>
        <v>0</v>
      </c>
      <c r="K22" s="20"/>
    </row>
    <row r="23" spans="1:11" x14ac:dyDescent="0.3">
      <c r="A23" s="9">
        <v>19</v>
      </c>
      <c r="B23" s="1">
        <v>43</v>
      </c>
      <c r="C23" s="6">
        <f t="shared" si="1"/>
        <v>13.694267515923567</v>
      </c>
      <c r="D23" s="6" t="s">
        <v>9</v>
      </c>
      <c r="E23" s="7">
        <f t="shared" si="0"/>
        <v>1.4721337579617836E-2</v>
      </c>
      <c r="F23" s="6"/>
      <c r="G23" s="6"/>
      <c r="H23" s="1"/>
      <c r="I23" s="1"/>
      <c r="J23" s="7">
        <f t="shared" si="2"/>
        <v>0</v>
      </c>
      <c r="K23" s="20"/>
    </row>
    <row r="24" spans="1:11" x14ac:dyDescent="0.3">
      <c r="A24" s="9">
        <v>20</v>
      </c>
      <c r="B24" s="1">
        <v>39</v>
      </c>
      <c r="C24" s="6">
        <f t="shared" si="1"/>
        <v>12.420382165605096</v>
      </c>
      <c r="D24" s="6" t="s">
        <v>16</v>
      </c>
      <c r="E24" s="7">
        <f t="shared" si="0"/>
        <v>1.210987261146497E-2</v>
      </c>
      <c r="F24" s="6">
        <v>14</v>
      </c>
      <c r="G24" s="6">
        <v>16.5</v>
      </c>
      <c r="H24" s="1">
        <v>15</v>
      </c>
      <c r="I24" s="1" t="s">
        <v>9</v>
      </c>
      <c r="J24" s="7">
        <f t="shared" si="2"/>
        <v>1.5386000000000002E-2</v>
      </c>
      <c r="K24" s="20">
        <v>9.7000000000000003E-2</v>
      </c>
    </row>
    <row r="25" spans="1:11" x14ac:dyDescent="0.3">
      <c r="A25" s="9">
        <v>21</v>
      </c>
      <c r="B25" s="1">
        <v>75</v>
      </c>
      <c r="C25" s="6">
        <f t="shared" si="1"/>
        <v>23.885350318471335</v>
      </c>
      <c r="D25" s="6" t="s">
        <v>9</v>
      </c>
      <c r="E25" s="7">
        <f t="shared" si="0"/>
        <v>4.4785031847133748E-2</v>
      </c>
      <c r="F25" s="6"/>
      <c r="G25" s="6"/>
      <c r="H25" s="1"/>
      <c r="I25" s="1"/>
      <c r="J25" s="7">
        <f t="shared" si="2"/>
        <v>0</v>
      </c>
      <c r="K25" s="20"/>
    </row>
    <row r="26" spans="1:11" x14ac:dyDescent="0.3">
      <c r="A26" s="9">
        <v>22</v>
      </c>
      <c r="B26" s="1">
        <v>39</v>
      </c>
      <c r="C26" s="6">
        <f t="shared" si="1"/>
        <v>12.420382165605096</v>
      </c>
      <c r="D26" s="6" t="s">
        <v>9</v>
      </c>
      <c r="E26" s="7">
        <f t="shared" si="0"/>
        <v>1.210987261146497E-2</v>
      </c>
      <c r="F26" s="6">
        <v>12.5</v>
      </c>
      <c r="G26" s="6">
        <v>20</v>
      </c>
      <c r="H26" s="1">
        <v>18</v>
      </c>
      <c r="I26" s="1" t="s">
        <v>9</v>
      </c>
      <c r="J26" s="7">
        <f t="shared" si="2"/>
        <v>1.2265625E-2</v>
      </c>
      <c r="K26" s="20">
        <v>9.4E-2</v>
      </c>
    </row>
    <row r="27" spans="1:11" x14ac:dyDescent="0.3">
      <c r="A27" s="9">
        <v>23</v>
      </c>
      <c r="B27" s="1">
        <v>74</v>
      </c>
      <c r="C27" s="6">
        <f t="shared" si="1"/>
        <v>23.566878980891719</v>
      </c>
      <c r="D27" s="6" t="s">
        <v>9</v>
      </c>
      <c r="E27" s="7">
        <f t="shared" si="0"/>
        <v>4.359872611464969E-2</v>
      </c>
      <c r="F27" s="6">
        <v>30</v>
      </c>
      <c r="G27" s="6">
        <v>26.5</v>
      </c>
      <c r="H27" s="1">
        <v>20</v>
      </c>
      <c r="I27" s="1" t="s">
        <v>9</v>
      </c>
      <c r="J27" s="7">
        <f t="shared" si="2"/>
        <v>7.0650000000000004E-2</v>
      </c>
      <c r="K27" s="20">
        <v>0.75800000000000001</v>
      </c>
    </row>
    <row r="28" spans="1:11" x14ac:dyDescent="0.3">
      <c r="A28" s="9">
        <v>24</v>
      </c>
      <c r="B28" s="1">
        <v>41</v>
      </c>
      <c r="C28" s="6">
        <f t="shared" si="1"/>
        <v>13.057324840764331</v>
      </c>
      <c r="D28" s="1" t="s">
        <v>9</v>
      </c>
      <c r="E28" s="7">
        <f t="shared" si="0"/>
        <v>1.3383757961783441E-2</v>
      </c>
      <c r="F28" s="6"/>
      <c r="G28" s="6"/>
      <c r="H28" s="1"/>
      <c r="I28" s="1"/>
      <c r="J28" s="7">
        <f t="shared" si="2"/>
        <v>0</v>
      </c>
      <c r="K28" s="20"/>
    </row>
    <row r="29" spans="1:11" x14ac:dyDescent="0.3">
      <c r="A29" s="9">
        <v>25</v>
      </c>
      <c r="B29" s="1">
        <v>26</v>
      </c>
      <c r="C29" s="6">
        <f t="shared" si="1"/>
        <v>8.2802547770700627</v>
      </c>
      <c r="D29" s="1" t="s">
        <v>9</v>
      </c>
      <c r="E29" s="7">
        <f t="shared" si="0"/>
        <v>5.3821656050955409E-3</v>
      </c>
      <c r="F29" s="6"/>
      <c r="G29" s="6"/>
      <c r="H29" s="1"/>
      <c r="I29" s="1"/>
      <c r="J29" s="7">
        <f t="shared" si="2"/>
        <v>0</v>
      </c>
      <c r="K29" s="20"/>
    </row>
    <row r="30" spans="1:11" x14ac:dyDescent="0.3">
      <c r="A30" s="9">
        <v>26</v>
      </c>
      <c r="B30" s="1">
        <v>30</v>
      </c>
      <c r="C30" s="6">
        <f t="shared" si="1"/>
        <v>9.5541401273885338</v>
      </c>
      <c r="D30" s="1" t="s">
        <v>17</v>
      </c>
      <c r="E30" s="7">
        <f t="shared" si="0"/>
        <v>7.1656050955414006E-3</v>
      </c>
      <c r="F30" s="6"/>
      <c r="G30" s="6"/>
      <c r="H30" s="1"/>
      <c r="I30" s="1"/>
      <c r="J30" s="7">
        <f t="shared" si="2"/>
        <v>0</v>
      </c>
      <c r="K30" s="20"/>
    </row>
    <row r="31" spans="1:11" x14ac:dyDescent="0.3">
      <c r="A31" s="9">
        <v>27</v>
      </c>
      <c r="B31" s="1">
        <v>46</v>
      </c>
      <c r="C31" s="6">
        <f t="shared" si="1"/>
        <v>14.64968152866242</v>
      </c>
      <c r="D31" s="1" t="s">
        <v>17</v>
      </c>
      <c r="E31" s="7">
        <f t="shared" si="0"/>
        <v>1.6847133757961784E-2</v>
      </c>
      <c r="F31" s="6">
        <v>14.5</v>
      </c>
      <c r="G31" s="6">
        <v>16</v>
      </c>
      <c r="H31" s="1">
        <v>15</v>
      </c>
      <c r="I31" s="1" t="s">
        <v>9</v>
      </c>
      <c r="J31" s="7">
        <f t="shared" si="2"/>
        <v>1.6504625000000002E-2</v>
      </c>
      <c r="K31" s="20">
        <v>0.107</v>
      </c>
    </row>
    <row r="32" spans="1:11" x14ac:dyDescent="0.3">
      <c r="A32" s="9">
        <v>28</v>
      </c>
      <c r="B32" s="1">
        <v>31</v>
      </c>
      <c r="C32" s="6">
        <f t="shared" si="1"/>
        <v>9.872611464968152</v>
      </c>
      <c r="D32" s="1" t="s">
        <v>17</v>
      </c>
      <c r="E32" s="7">
        <f t="shared" si="0"/>
        <v>7.6512738853503183E-3</v>
      </c>
      <c r="F32" s="6"/>
      <c r="G32" s="6"/>
      <c r="H32" s="1"/>
      <c r="I32" s="1"/>
      <c r="J32" s="7">
        <f t="shared" si="2"/>
        <v>0</v>
      </c>
      <c r="K32" s="20"/>
    </row>
    <row r="33" spans="1:11" x14ac:dyDescent="0.3">
      <c r="A33" s="9">
        <v>29</v>
      </c>
      <c r="B33" s="1">
        <v>25</v>
      </c>
      <c r="C33" s="6">
        <f t="shared" si="1"/>
        <v>7.9617834394904454</v>
      </c>
      <c r="D33" s="1" t="s">
        <v>9</v>
      </c>
      <c r="E33" s="7">
        <f t="shared" si="0"/>
        <v>4.9761146496815284E-3</v>
      </c>
      <c r="F33" s="6"/>
      <c r="G33" s="6"/>
      <c r="H33" s="1"/>
      <c r="I33" s="1"/>
      <c r="J33" s="7">
        <f t="shared" si="2"/>
        <v>0</v>
      </c>
      <c r="K33" s="20"/>
    </row>
    <row r="34" spans="1:11" x14ac:dyDescent="0.3">
      <c r="A34" s="9">
        <v>30</v>
      </c>
      <c r="B34" s="1">
        <v>36</v>
      </c>
      <c r="C34" s="6">
        <f t="shared" si="1"/>
        <v>11.464968152866241</v>
      </c>
      <c r="D34" s="1" t="s">
        <v>18</v>
      </c>
      <c r="E34" s="7">
        <f t="shared" si="0"/>
        <v>1.0318471337579618E-2</v>
      </c>
      <c r="F34" s="6"/>
      <c r="G34" s="6"/>
      <c r="H34" s="1"/>
      <c r="I34" s="1"/>
      <c r="J34" s="7">
        <f t="shared" si="2"/>
        <v>0</v>
      </c>
      <c r="K34" s="20"/>
    </row>
    <row r="35" spans="1:11" x14ac:dyDescent="0.3">
      <c r="A35" s="9">
        <v>31</v>
      </c>
      <c r="B35" s="1"/>
      <c r="C35" s="6">
        <f t="shared" si="1"/>
        <v>0</v>
      </c>
      <c r="D35" s="1"/>
      <c r="E35" s="7">
        <f t="shared" si="0"/>
        <v>0</v>
      </c>
      <c r="F35" s="6">
        <v>21</v>
      </c>
      <c r="G35" s="6">
        <v>26.5</v>
      </c>
      <c r="H35" s="1">
        <v>21.5</v>
      </c>
      <c r="I35" s="1" t="s">
        <v>9</v>
      </c>
      <c r="J35" s="7">
        <f t="shared" si="2"/>
        <v>3.4618500000000003E-2</v>
      </c>
      <c r="K35" s="20">
        <v>0.36499999999999999</v>
      </c>
    </row>
    <row r="36" spans="1:11" x14ac:dyDescent="0.3">
      <c r="A36" s="9">
        <v>32</v>
      </c>
      <c r="B36" s="1">
        <v>43</v>
      </c>
      <c r="C36" s="6">
        <f t="shared" si="1"/>
        <v>13.694267515923567</v>
      </c>
      <c r="D36" s="1" t="s">
        <v>9</v>
      </c>
      <c r="E36" s="7">
        <f t="shared" si="0"/>
        <v>1.4721337579617836E-2</v>
      </c>
      <c r="F36" s="6"/>
      <c r="G36" s="6"/>
      <c r="H36" s="1"/>
      <c r="I36" s="1"/>
      <c r="J36" s="7">
        <f t="shared" si="2"/>
        <v>0</v>
      </c>
      <c r="K36" s="20"/>
    </row>
    <row r="37" spans="1:11" x14ac:dyDescent="0.3">
      <c r="A37" s="9">
        <v>33</v>
      </c>
      <c r="B37" s="1">
        <v>58</v>
      </c>
      <c r="C37" s="6">
        <f t="shared" si="1"/>
        <v>18.471337579617835</v>
      </c>
      <c r="D37" s="1" t="s">
        <v>9</v>
      </c>
      <c r="E37" s="7">
        <f t="shared" si="0"/>
        <v>2.6783439490445864E-2</v>
      </c>
      <c r="F37" s="6">
        <v>24</v>
      </c>
      <c r="G37" s="6">
        <v>25.5</v>
      </c>
      <c r="H37" s="1">
        <v>19</v>
      </c>
      <c r="I37" s="1" t="s">
        <v>9</v>
      </c>
      <c r="J37" s="7">
        <f t="shared" si="2"/>
        <v>4.5216000000000006E-2</v>
      </c>
      <c r="K37" s="20">
        <v>0.46400000000000002</v>
      </c>
    </row>
    <row r="38" spans="1:11" x14ac:dyDescent="0.3">
      <c r="A38" s="9">
        <v>34</v>
      </c>
      <c r="B38" s="1">
        <v>31</v>
      </c>
      <c r="C38" s="6">
        <f t="shared" si="1"/>
        <v>9.872611464968152</v>
      </c>
      <c r="D38" s="1" t="s">
        <v>16</v>
      </c>
      <c r="E38" s="7">
        <f t="shared" si="0"/>
        <v>7.6512738853503183E-3</v>
      </c>
      <c r="F38" s="6"/>
      <c r="G38" s="6"/>
      <c r="H38" s="1"/>
      <c r="I38" s="1"/>
      <c r="J38" s="7">
        <f t="shared" si="2"/>
        <v>0</v>
      </c>
      <c r="K38" s="20"/>
    </row>
    <row r="39" spans="1:11" x14ac:dyDescent="0.3">
      <c r="A39" s="9">
        <v>35</v>
      </c>
      <c r="B39" s="1">
        <v>51</v>
      </c>
      <c r="C39" s="6">
        <f t="shared" si="1"/>
        <v>16.242038216560509</v>
      </c>
      <c r="D39" s="1" t="s">
        <v>9</v>
      </c>
      <c r="E39" s="7">
        <f t="shared" si="0"/>
        <v>2.0708598726114649E-2</v>
      </c>
      <c r="F39" s="6"/>
      <c r="G39" s="6"/>
      <c r="H39" s="1"/>
      <c r="I39" s="1"/>
      <c r="J39" s="7">
        <f t="shared" si="2"/>
        <v>0</v>
      </c>
      <c r="K39" s="20"/>
    </row>
    <row r="40" spans="1:11" x14ac:dyDescent="0.3">
      <c r="A40" s="9">
        <v>36</v>
      </c>
      <c r="B40" s="1">
        <v>23</v>
      </c>
      <c r="C40" s="6">
        <f t="shared" si="1"/>
        <v>7.3248407643312099</v>
      </c>
      <c r="D40" s="1" t="s">
        <v>17</v>
      </c>
      <c r="E40" s="7">
        <f t="shared" si="0"/>
        <v>4.211783439490446E-3</v>
      </c>
      <c r="F40" s="6"/>
      <c r="G40" s="6"/>
      <c r="H40" s="1"/>
      <c r="I40" s="1"/>
      <c r="J40" s="7">
        <f t="shared" si="2"/>
        <v>0</v>
      </c>
      <c r="K40" s="20"/>
    </row>
    <row r="41" spans="1:11" x14ac:dyDescent="0.3">
      <c r="A41" s="9">
        <v>37</v>
      </c>
      <c r="B41" s="1">
        <v>34</v>
      </c>
      <c r="C41" s="6">
        <f t="shared" si="1"/>
        <v>10.828025477707007</v>
      </c>
      <c r="D41" s="1" t="s">
        <v>17</v>
      </c>
      <c r="E41" s="7">
        <f t="shared" si="0"/>
        <v>9.2038216560509575E-3</v>
      </c>
      <c r="F41" s="6"/>
      <c r="G41" s="6"/>
      <c r="H41" s="1"/>
      <c r="I41" s="1"/>
      <c r="J41" s="7">
        <f t="shared" si="2"/>
        <v>0</v>
      </c>
      <c r="K41" s="20"/>
    </row>
    <row r="42" spans="1:11" x14ac:dyDescent="0.3">
      <c r="A42" s="9">
        <v>38</v>
      </c>
      <c r="B42" s="1">
        <v>38</v>
      </c>
      <c r="C42" s="6">
        <f t="shared" si="1"/>
        <v>12.101910828025478</v>
      </c>
      <c r="D42" s="1" t="s">
        <v>9</v>
      </c>
      <c r="E42" s="7">
        <f t="shared" si="0"/>
        <v>1.1496815286624206E-2</v>
      </c>
      <c r="F42" s="6"/>
      <c r="G42" s="6"/>
      <c r="H42" s="1"/>
      <c r="I42" s="1"/>
      <c r="J42" s="7">
        <f t="shared" si="2"/>
        <v>0</v>
      </c>
      <c r="K42" s="20"/>
    </row>
    <row r="43" spans="1:11" x14ac:dyDescent="0.3">
      <c r="A43" s="9">
        <v>39</v>
      </c>
      <c r="B43" s="1">
        <v>41</v>
      </c>
      <c r="C43" s="6">
        <f t="shared" si="1"/>
        <v>13.057324840764331</v>
      </c>
      <c r="D43" s="1" t="s">
        <v>17</v>
      </c>
      <c r="E43" s="7">
        <f t="shared" si="0"/>
        <v>1.3383757961783441E-2</v>
      </c>
      <c r="F43" s="6"/>
      <c r="G43" s="6"/>
      <c r="H43" s="1"/>
      <c r="I43" s="1"/>
      <c r="J43" s="7">
        <f t="shared" si="2"/>
        <v>0</v>
      </c>
      <c r="K43" s="20"/>
    </row>
    <row r="44" spans="1:11" x14ac:dyDescent="0.3">
      <c r="A44" s="9">
        <v>40</v>
      </c>
      <c r="B44" s="1">
        <v>52</v>
      </c>
      <c r="C44" s="6">
        <f t="shared" si="1"/>
        <v>16.560509554140125</v>
      </c>
      <c r="D44" s="1" t="s">
        <v>9</v>
      </c>
      <c r="E44" s="7">
        <f t="shared" si="0"/>
        <v>2.1528662420382164E-2</v>
      </c>
      <c r="F44" s="6">
        <v>18</v>
      </c>
      <c r="G44" s="6">
        <v>26.5</v>
      </c>
      <c r="H44" s="1">
        <v>24</v>
      </c>
      <c r="I44" s="1" t="s">
        <v>9</v>
      </c>
      <c r="J44" s="7">
        <f t="shared" si="2"/>
        <v>2.5434000000000002E-2</v>
      </c>
      <c r="K44" s="20">
        <v>0.26400000000000001</v>
      </c>
    </row>
    <row r="45" spans="1:11" x14ac:dyDescent="0.3">
      <c r="A45" s="9">
        <v>41</v>
      </c>
      <c r="B45" s="1">
        <v>71</v>
      </c>
      <c r="C45" s="6">
        <f t="shared" si="1"/>
        <v>22.611464968152866</v>
      </c>
      <c r="D45" s="1" t="s">
        <v>9</v>
      </c>
      <c r="E45" s="7">
        <f t="shared" si="0"/>
        <v>4.0135350318471347E-2</v>
      </c>
      <c r="F45" s="6">
        <v>31</v>
      </c>
      <c r="G45" s="6">
        <v>25.5</v>
      </c>
      <c r="H45" s="1">
        <v>23</v>
      </c>
      <c r="I45" s="1" t="s">
        <v>17</v>
      </c>
      <c r="J45" s="7">
        <f t="shared" si="2"/>
        <v>7.5438500000000006E-2</v>
      </c>
      <c r="K45" s="20">
        <v>0.78100000000000003</v>
      </c>
    </row>
    <row r="46" spans="1:11" x14ac:dyDescent="0.3">
      <c r="A46" s="9">
        <v>42</v>
      </c>
      <c r="B46" s="1">
        <v>33</v>
      </c>
      <c r="C46" s="6">
        <f t="shared" si="1"/>
        <v>10.509554140127388</v>
      </c>
      <c r="D46" s="1" t="s">
        <v>17</v>
      </c>
      <c r="E46" s="7">
        <f t="shared" si="0"/>
        <v>8.6703821656050964E-3</v>
      </c>
      <c r="F46" s="6"/>
      <c r="G46" s="6"/>
      <c r="H46" s="1"/>
      <c r="I46" s="1"/>
      <c r="J46" s="7">
        <f t="shared" si="2"/>
        <v>0</v>
      </c>
      <c r="K46" s="20"/>
    </row>
    <row r="47" spans="1:11" x14ac:dyDescent="0.3">
      <c r="A47" s="9">
        <v>43</v>
      </c>
      <c r="B47" s="1"/>
      <c r="C47" s="6">
        <f t="shared" si="1"/>
        <v>0</v>
      </c>
      <c r="D47" s="1"/>
      <c r="E47" s="7">
        <f t="shared" si="0"/>
        <v>0</v>
      </c>
      <c r="F47" s="6">
        <v>26</v>
      </c>
      <c r="G47" s="6">
        <v>27</v>
      </c>
      <c r="H47" s="1">
        <v>23</v>
      </c>
      <c r="I47" s="1" t="s">
        <v>9</v>
      </c>
      <c r="J47" s="7">
        <f t="shared" si="2"/>
        <v>5.3066000000000002E-2</v>
      </c>
      <c r="K47" s="20">
        <v>0.56699999999999995</v>
      </c>
    </row>
    <row r="48" spans="1:11" x14ac:dyDescent="0.3">
      <c r="A48" s="9">
        <v>44</v>
      </c>
      <c r="B48" s="1">
        <v>38</v>
      </c>
      <c r="C48" s="6">
        <f t="shared" si="1"/>
        <v>12.101910828025478</v>
      </c>
      <c r="D48" s="1" t="s">
        <v>9</v>
      </c>
      <c r="E48" s="7">
        <f t="shared" si="0"/>
        <v>1.1496815286624206E-2</v>
      </c>
      <c r="F48" s="6"/>
      <c r="G48" s="6"/>
      <c r="H48" s="1"/>
      <c r="I48" s="1"/>
      <c r="J48" s="7">
        <f t="shared" si="2"/>
        <v>0</v>
      </c>
      <c r="K48" s="20"/>
    </row>
    <row r="49" spans="1:12" x14ac:dyDescent="0.3">
      <c r="A49" s="9">
        <v>45</v>
      </c>
      <c r="B49" s="1">
        <v>75</v>
      </c>
      <c r="C49" s="6">
        <f t="shared" si="1"/>
        <v>23.885350318471335</v>
      </c>
      <c r="D49" s="1" t="s">
        <v>9</v>
      </c>
      <c r="E49" s="7">
        <f t="shared" si="0"/>
        <v>4.4785031847133748E-2</v>
      </c>
      <c r="F49" s="6">
        <v>31.5</v>
      </c>
      <c r="G49" s="6">
        <v>26.5</v>
      </c>
      <c r="H49" s="1">
        <v>21.5</v>
      </c>
      <c r="I49" s="1" t="s">
        <v>9</v>
      </c>
      <c r="J49" s="7">
        <f t="shared" si="2"/>
        <v>7.7891625000000006E-2</v>
      </c>
      <c r="K49" s="20">
        <v>0.86499999999999999</v>
      </c>
    </row>
    <row r="50" spans="1:12" x14ac:dyDescent="0.3">
      <c r="A50" s="9">
        <v>46</v>
      </c>
      <c r="B50" s="1">
        <v>48</v>
      </c>
      <c r="C50" s="6">
        <f t="shared" si="1"/>
        <v>15.286624203821656</v>
      </c>
      <c r="D50" s="1" t="s">
        <v>16</v>
      </c>
      <c r="E50" s="7">
        <f t="shared" si="0"/>
        <v>1.8343949044585989E-2</v>
      </c>
      <c r="F50" s="6"/>
      <c r="G50" s="6"/>
      <c r="H50" s="1"/>
      <c r="I50" s="1"/>
      <c r="J50" s="7">
        <f t="shared" si="2"/>
        <v>0</v>
      </c>
      <c r="K50" s="20"/>
    </row>
    <row r="51" spans="1:12" x14ac:dyDescent="0.3">
      <c r="A51" s="9">
        <v>47</v>
      </c>
      <c r="B51" s="1">
        <v>70</v>
      </c>
      <c r="C51" s="6">
        <f t="shared" si="1"/>
        <v>22.292993630573246</v>
      </c>
      <c r="D51" s="1" t="s">
        <v>9</v>
      </c>
      <c r="E51" s="7">
        <f t="shared" si="0"/>
        <v>3.9012738853503183E-2</v>
      </c>
      <c r="F51" s="6">
        <v>18.5</v>
      </c>
      <c r="G51" s="6">
        <v>24</v>
      </c>
      <c r="H51" s="1">
        <v>21.5</v>
      </c>
      <c r="I51" s="1" t="s">
        <v>18</v>
      </c>
      <c r="J51" s="7">
        <f t="shared" si="2"/>
        <v>2.6866625000000002E-2</v>
      </c>
      <c r="K51" s="20">
        <v>0.26400000000000001</v>
      </c>
    </row>
    <row r="52" spans="1:12" x14ac:dyDescent="0.3">
      <c r="A52" s="9">
        <v>48</v>
      </c>
      <c r="B52" s="1"/>
      <c r="C52" s="6">
        <f t="shared" si="1"/>
        <v>0</v>
      </c>
      <c r="D52" s="1"/>
      <c r="E52" s="7">
        <f t="shared" si="0"/>
        <v>0</v>
      </c>
      <c r="F52" s="6">
        <v>18.5</v>
      </c>
      <c r="G52" s="6">
        <v>27</v>
      </c>
      <c r="H52" s="1">
        <v>22</v>
      </c>
      <c r="I52" s="1" t="s">
        <v>9</v>
      </c>
      <c r="J52" s="7">
        <f t="shared" si="2"/>
        <v>2.6866625000000002E-2</v>
      </c>
      <c r="K52" s="20">
        <v>0.29599999999999999</v>
      </c>
    </row>
    <row r="53" spans="1:12" x14ac:dyDescent="0.3">
      <c r="A53" s="9">
        <v>49</v>
      </c>
      <c r="B53" s="1">
        <v>66</v>
      </c>
      <c r="C53" s="6">
        <f t="shared" si="1"/>
        <v>21.019108280254777</v>
      </c>
      <c r="D53" s="1" t="s">
        <v>9</v>
      </c>
      <c r="E53" s="7">
        <f t="shared" si="0"/>
        <v>3.4681528662420386E-2</v>
      </c>
      <c r="F53" s="6"/>
      <c r="G53" s="6"/>
      <c r="H53" s="1"/>
      <c r="I53" s="1"/>
      <c r="J53" s="7">
        <f t="shared" si="2"/>
        <v>0</v>
      </c>
      <c r="K53" s="20"/>
    </row>
    <row r="54" spans="1:12" x14ac:dyDescent="0.3">
      <c r="A54" s="9">
        <v>50</v>
      </c>
      <c r="B54" s="1">
        <v>56</v>
      </c>
      <c r="C54" s="6">
        <f t="shared" si="1"/>
        <v>17.834394904458598</v>
      </c>
      <c r="D54" s="1" t="s">
        <v>9</v>
      </c>
      <c r="E54" s="7">
        <f t="shared" si="0"/>
        <v>2.4968152866242037E-2</v>
      </c>
      <c r="F54" s="6"/>
      <c r="G54" s="6"/>
      <c r="H54" s="1"/>
      <c r="I54" s="1"/>
      <c r="J54" s="7">
        <f t="shared" si="2"/>
        <v>0</v>
      </c>
      <c r="K54" s="20"/>
    </row>
    <row r="55" spans="1:12" x14ac:dyDescent="0.3">
      <c r="A55" s="9">
        <v>51</v>
      </c>
      <c r="B55" s="1">
        <v>30</v>
      </c>
      <c r="C55" s="6">
        <f t="shared" si="1"/>
        <v>9.5541401273885338</v>
      </c>
      <c r="D55" s="1" t="s">
        <v>9</v>
      </c>
      <c r="E55" s="7">
        <f t="shared" si="0"/>
        <v>7.1656050955414006E-3</v>
      </c>
      <c r="F55" s="6"/>
      <c r="G55" s="6"/>
      <c r="H55" s="1"/>
      <c r="I55" s="1"/>
      <c r="J55" s="7">
        <f t="shared" si="2"/>
        <v>0</v>
      </c>
      <c r="K55" s="20"/>
    </row>
    <row r="56" spans="1:12" x14ac:dyDescent="0.3">
      <c r="A56" s="9">
        <v>52</v>
      </c>
      <c r="B56" s="1">
        <v>48</v>
      </c>
      <c r="C56" s="6">
        <f t="shared" si="1"/>
        <v>15.286624203821656</v>
      </c>
      <c r="D56" s="1" t="s">
        <v>9</v>
      </c>
      <c r="E56" s="7">
        <f t="shared" si="0"/>
        <v>1.8343949044585989E-2</v>
      </c>
      <c r="F56" s="6">
        <v>15.5</v>
      </c>
      <c r="G56" s="6">
        <v>20</v>
      </c>
      <c r="H56" s="1">
        <v>18.5</v>
      </c>
      <c r="I56" s="1" t="s">
        <v>9</v>
      </c>
      <c r="J56" s="7">
        <f t="shared" si="2"/>
        <v>1.8859625000000001E-2</v>
      </c>
      <c r="K56" s="20">
        <v>0.153</v>
      </c>
    </row>
    <row r="57" spans="1:12" x14ac:dyDescent="0.3">
      <c r="A57" s="9">
        <v>53</v>
      </c>
      <c r="B57" s="1">
        <v>49</v>
      </c>
      <c r="C57" s="6">
        <f t="shared" si="1"/>
        <v>15.605095541401273</v>
      </c>
      <c r="D57" s="1" t="s">
        <v>17</v>
      </c>
      <c r="E57" s="7">
        <f t="shared" si="0"/>
        <v>1.911624203821656E-2</v>
      </c>
      <c r="F57" s="6">
        <v>13.5</v>
      </c>
      <c r="G57" s="6">
        <v>20</v>
      </c>
      <c r="H57" s="1">
        <v>18</v>
      </c>
      <c r="I57" s="1" t="s">
        <v>17</v>
      </c>
      <c r="J57" s="7">
        <f t="shared" si="2"/>
        <v>1.4306625E-2</v>
      </c>
      <c r="K57" s="20">
        <v>0.113</v>
      </c>
    </row>
    <row r="58" spans="1:12" x14ac:dyDescent="0.3">
      <c r="A58" s="9">
        <v>54</v>
      </c>
      <c r="B58" s="1">
        <v>47</v>
      </c>
      <c r="C58" s="6">
        <f t="shared" si="1"/>
        <v>14.968152866242038</v>
      </c>
      <c r="D58" s="1" t="s">
        <v>9</v>
      </c>
      <c r="E58" s="7">
        <f t="shared" si="0"/>
        <v>1.7587579617834397E-2</v>
      </c>
      <c r="F58" s="6">
        <v>21</v>
      </c>
      <c r="G58" s="6">
        <v>24</v>
      </c>
      <c r="H58" s="1">
        <v>19.5</v>
      </c>
      <c r="I58" s="1" t="s">
        <v>9</v>
      </c>
      <c r="J58" s="7">
        <f t="shared" si="2"/>
        <v>3.4618500000000003E-2</v>
      </c>
      <c r="K58" s="20">
        <v>0.32600000000000001</v>
      </c>
    </row>
    <row r="59" spans="1:12" x14ac:dyDescent="0.3">
      <c r="A59" s="9">
        <v>55</v>
      </c>
      <c r="B59" s="1">
        <v>26</v>
      </c>
      <c r="C59" s="6">
        <f t="shared" si="1"/>
        <v>8.2802547770700627</v>
      </c>
      <c r="D59" s="1" t="s">
        <v>16</v>
      </c>
      <c r="E59" s="7">
        <f t="shared" si="0"/>
        <v>5.3821656050955409E-3</v>
      </c>
      <c r="F59" s="6"/>
      <c r="G59" s="6"/>
      <c r="H59" s="1"/>
      <c r="I59" s="1"/>
      <c r="J59" s="7">
        <f t="shared" si="2"/>
        <v>0</v>
      </c>
      <c r="K59" s="20"/>
    </row>
    <row r="60" spans="1:12" x14ac:dyDescent="0.3">
      <c r="A60" s="17" t="s">
        <v>27</v>
      </c>
      <c r="B60" s="21"/>
      <c r="C60" s="22">
        <f>B60/3.14+AVERAGE(C5:C59)</f>
        <v>13.45686160972785</v>
      </c>
      <c r="D60" s="17">
        <f>COUNT(B5:B59)</f>
        <v>50</v>
      </c>
      <c r="E60" s="17">
        <f>SUM(E5:E59)</f>
        <v>0.95213375796178357</v>
      </c>
      <c r="F60" s="17">
        <f>AVERAGE($F5:$F59)</f>
        <v>21.307692307692307</v>
      </c>
      <c r="G60" s="17">
        <f>AVERAGE(G5:G59)</f>
        <v>23.446153846153848</v>
      </c>
      <c r="H60" s="17">
        <f>AVERAGE(H5:H59)</f>
        <v>19.76923076923077</v>
      </c>
      <c r="I60" s="17">
        <f>COUNT(F5:F59)</f>
        <v>26</v>
      </c>
      <c r="J60" s="17">
        <f>SUM(J5:J59)</f>
        <v>1.0122575000000003</v>
      </c>
      <c r="K60" s="17">
        <f>SUM(K5:K59)</f>
        <v>10.229000000000001</v>
      </c>
      <c r="L60" s="17">
        <f>1/0.005*K60</f>
        <v>2045.8000000000002</v>
      </c>
    </row>
    <row r="61" spans="1:12" ht="72" x14ac:dyDescent="0.3">
      <c r="A61" s="15" t="s">
        <v>39</v>
      </c>
      <c r="B61" s="14"/>
      <c r="C61" s="3" t="s">
        <v>33</v>
      </c>
      <c r="D61" s="3" t="s">
        <v>28</v>
      </c>
      <c r="E61" s="3" t="s">
        <v>37</v>
      </c>
      <c r="F61" s="4" t="s">
        <v>34</v>
      </c>
      <c r="G61" s="4" t="s">
        <v>35</v>
      </c>
      <c r="H61" s="4" t="s">
        <v>36</v>
      </c>
      <c r="I61" s="4" t="s">
        <v>29</v>
      </c>
      <c r="J61" s="4" t="s">
        <v>38</v>
      </c>
      <c r="K61" s="4" t="s">
        <v>40</v>
      </c>
      <c r="L61" s="4" t="s">
        <v>42</v>
      </c>
    </row>
    <row r="62" spans="1:12" x14ac:dyDescent="0.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3" spans="1:12" x14ac:dyDescent="0.3">
      <c r="A63" s="11">
        <f>195-D60</f>
        <v>145</v>
      </c>
      <c r="B63" s="11">
        <f>D60-I60</f>
        <v>24</v>
      </c>
      <c r="C63" s="11">
        <f>195-I60</f>
        <v>169</v>
      </c>
      <c r="E63" s="11">
        <f>A59-D60</f>
        <v>5</v>
      </c>
      <c r="F63" s="11">
        <f>A59/100*E63</f>
        <v>2.75</v>
      </c>
    </row>
    <row r="64" spans="1:12" ht="28.8" x14ac:dyDescent="0.3">
      <c r="A64" s="15" t="s">
        <v>30</v>
      </c>
      <c r="B64" s="15" t="s">
        <v>31</v>
      </c>
      <c r="C64" s="15" t="s">
        <v>32</v>
      </c>
      <c r="E64" s="15" t="s">
        <v>58</v>
      </c>
      <c r="F64" s="15" t="s">
        <v>59</v>
      </c>
    </row>
    <row r="105" spans="12:12" x14ac:dyDescent="0.3">
      <c r="L105" s="17">
        <f>1/0.005*K60</f>
        <v>2045.8000000000002</v>
      </c>
    </row>
    <row r="106" spans="12:12" ht="57.6" customHeight="1" x14ac:dyDescent="0.3">
      <c r="L106" s="4" t="s">
        <v>42</v>
      </c>
    </row>
    <row r="107" spans="12:12" x14ac:dyDescent="0.3">
      <c r="L107" s="23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C26AB-A730-4BD5-A487-B33D8C5AB66F}">
  <dimension ref="A1:N107"/>
  <sheetViews>
    <sheetView topLeftCell="A86" workbookViewId="0">
      <selection activeCell="M5" sqref="M5:N11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44</v>
      </c>
      <c r="B2" s="1" t="s">
        <v>4</v>
      </c>
      <c r="C2" s="1" t="s">
        <v>45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</row>
    <row r="5" spans="1:14" x14ac:dyDescent="0.3">
      <c r="A5" s="9">
        <v>1</v>
      </c>
      <c r="B5" s="1">
        <v>70</v>
      </c>
      <c r="C5" s="6">
        <f>B5/3.14</f>
        <v>22.292993630573246</v>
      </c>
      <c r="D5" s="1" t="s">
        <v>9</v>
      </c>
      <c r="E5" s="7">
        <f t="shared" ref="E5:E68" si="0">3.14*C5^2/4*10^-4</f>
        <v>3.9012738853503183E-2</v>
      </c>
      <c r="F5" s="6">
        <v>26.5</v>
      </c>
      <c r="G5" s="6">
        <v>24.5</v>
      </c>
      <c r="H5" s="1">
        <v>22</v>
      </c>
      <c r="I5" s="1" t="s">
        <v>9</v>
      </c>
      <c r="J5" s="7">
        <f>3.14*F5^2/4*10^-4</f>
        <v>5.5126625000000005E-2</v>
      </c>
      <c r="K5" s="7">
        <v>0.56799999999999995</v>
      </c>
      <c r="M5" t="s">
        <v>9</v>
      </c>
      <c r="N5">
        <f>COUNTIF(I5:I102,"N")</f>
        <v>39</v>
      </c>
    </row>
    <row r="6" spans="1:14" x14ac:dyDescent="0.3">
      <c r="A6" s="9">
        <v>2</v>
      </c>
      <c r="B6" s="1">
        <v>70</v>
      </c>
      <c r="C6" s="6">
        <f t="shared" ref="C6:C69" si="1">B6/3.14</f>
        <v>22.292993630573246</v>
      </c>
      <c r="D6" s="1" t="s">
        <v>9</v>
      </c>
      <c r="E6" s="7">
        <f t="shared" si="0"/>
        <v>3.9012738853503183E-2</v>
      </c>
      <c r="F6" s="6">
        <v>28</v>
      </c>
      <c r="G6" s="6">
        <v>27</v>
      </c>
      <c r="H6" s="1">
        <v>25</v>
      </c>
      <c r="I6" s="1" t="s">
        <v>9</v>
      </c>
      <c r="J6" s="7">
        <f t="shared" ref="J6:J69" si="2">3.14*F6^2/4*10^-4</f>
        <v>6.1544000000000008E-2</v>
      </c>
      <c r="K6" s="1">
        <v>0.58799999999999997</v>
      </c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28</v>
      </c>
      <c r="C7" s="6">
        <f t="shared" si="1"/>
        <v>8.9171974522292992</v>
      </c>
      <c r="D7" s="1" t="s">
        <v>9</v>
      </c>
      <c r="E7" s="7">
        <f t="shared" si="0"/>
        <v>6.2420382165605092E-3</v>
      </c>
      <c r="F7" s="6"/>
      <c r="G7" s="6"/>
      <c r="H7" s="1"/>
      <c r="I7" s="1"/>
      <c r="J7" s="7">
        <f t="shared" si="2"/>
        <v>0</v>
      </c>
      <c r="K7" s="1"/>
      <c r="M7" t="s">
        <v>16</v>
      </c>
      <c r="N7">
        <f>COUNTIF(I5:I104,"S")</f>
        <v>2</v>
      </c>
    </row>
    <row r="8" spans="1:14" x14ac:dyDescent="0.3">
      <c r="A8" s="9">
        <v>4</v>
      </c>
      <c r="B8" s="1">
        <v>36</v>
      </c>
      <c r="C8" s="6">
        <f t="shared" si="1"/>
        <v>11.464968152866241</v>
      </c>
      <c r="D8" s="1" t="s">
        <v>9</v>
      </c>
      <c r="E8" s="7">
        <f t="shared" si="0"/>
        <v>1.0318471337579618E-2</v>
      </c>
      <c r="F8" s="6">
        <v>11</v>
      </c>
      <c r="G8" s="6">
        <v>15</v>
      </c>
      <c r="H8" s="1">
        <v>13</v>
      </c>
      <c r="I8" s="1" t="s">
        <v>9</v>
      </c>
      <c r="J8" s="7">
        <f t="shared" si="2"/>
        <v>9.4985E-3</v>
      </c>
      <c r="K8" s="1">
        <v>4.5999999999999999E-2</v>
      </c>
      <c r="M8" t="s">
        <v>17</v>
      </c>
      <c r="N8">
        <f>COUNTIF(I5:I102,"J")</f>
        <v>2</v>
      </c>
    </row>
    <row r="9" spans="1:14" x14ac:dyDescent="0.3">
      <c r="A9" s="9">
        <v>5</v>
      </c>
      <c r="B9" s="1">
        <v>59</v>
      </c>
      <c r="C9" s="6">
        <f t="shared" si="1"/>
        <v>18.789808917197451</v>
      </c>
      <c r="D9" s="1" t="s">
        <v>9</v>
      </c>
      <c r="E9" s="7">
        <f t="shared" si="0"/>
        <v>2.7714968152866244E-2</v>
      </c>
      <c r="F9" s="6">
        <v>22</v>
      </c>
      <c r="G9" s="6">
        <v>24.5</v>
      </c>
      <c r="H9" s="1">
        <v>23</v>
      </c>
      <c r="I9" s="1" t="s">
        <v>9</v>
      </c>
      <c r="J9" s="7">
        <f t="shared" si="2"/>
        <v>3.7994E-2</v>
      </c>
      <c r="K9" s="1">
        <v>0.373</v>
      </c>
      <c r="M9" t="s">
        <v>18</v>
      </c>
      <c r="N9">
        <f>COUNTIF(I5:I104,"V")</f>
        <v>0</v>
      </c>
    </row>
    <row r="10" spans="1:14" x14ac:dyDescent="0.3">
      <c r="A10" s="9">
        <v>6</v>
      </c>
      <c r="B10" s="1">
        <v>26</v>
      </c>
      <c r="C10" s="6">
        <f t="shared" si="1"/>
        <v>8.2802547770700627</v>
      </c>
      <c r="D10" s="1" t="s">
        <v>17</v>
      </c>
      <c r="E10" s="7">
        <f t="shared" si="0"/>
        <v>5.3821656050955409E-3</v>
      </c>
      <c r="F10" s="6">
        <v>8</v>
      </c>
      <c r="G10" s="6">
        <v>16</v>
      </c>
      <c r="H10" s="1">
        <v>15</v>
      </c>
      <c r="I10" s="1" t="s">
        <v>9</v>
      </c>
      <c r="J10" s="7">
        <f t="shared" si="2"/>
        <v>5.0240000000000007E-3</v>
      </c>
      <c r="K10" s="1">
        <v>8.0000000000000002E-3</v>
      </c>
    </row>
    <row r="11" spans="1:14" x14ac:dyDescent="0.3">
      <c r="A11" s="9">
        <v>7</v>
      </c>
      <c r="B11" s="1">
        <v>29</v>
      </c>
      <c r="C11" s="6">
        <f t="shared" si="1"/>
        <v>9.2356687898089174</v>
      </c>
      <c r="D11" s="1" t="s">
        <v>17</v>
      </c>
      <c r="E11" s="7">
        <f t="shared" si="0"/>
        <v>6.6958598726114659E-3</v>
      </c>
      <c r="F11" s="6"/>
      <c r="G11" s="6"/>
      <c r="H11" s="1"/>
      <c r="I11" s="1"/>
      <c r="J11" s="7">
        <f t="shared" si="2"/>
        <v>0</v>
      </c>
      <c r="K11" s="1"/>
      <c r="M11" t="s">
        <v>74</v>
      </c>
      <c r="N11">
        <f>SUM(N5:N9)</f>
        <v>43</v>
      </c>
    </row>
    <row r="12" spans="1:14" x14ac:dyDescent="0.3">
      <c r="A12" s="9">
        <v>8</v>
      </c>
      <c r="B12" s="1">
        <v>20</v>
      </c>
      <c r="C12" s="6">
        <f t="shared" si="1"/>
        <v>6.3694267515923562</v>
      </c>
      <c r="D12" s="1" t="s">
        <v>9</v>
      </c>
      <c r="E12" s="7">
        <f t="shared" si="0"/>
        <v>3.1847133757961781E-3</v>
      </c>
      <c r="F12" s="6"/>
      <c r="G12" s="6"/>
      <c r="H12" s="1"/>
      <c r="I12" s="1"/>
      <c r="J12" s="7">
        <f t="shared" si="2"/>
        <v>0</v>
      </c>
      <c r="K12" s="1"/>
    </row>
    <row r="13" spans="1:14" x14ac:dyDescent="0.3">
      <c r="A13" s="9">
        <v>9</v>
      </c>
      <c r="B13" s="1">
        <v>28</v>
      </c>
      <c r="C13" s="6">
        <f t="shared" si="1"/>
        <v>8.9171974522292992</v>
      </c>
      <c r="D13" s="1" t="s">
        <v>9</v>
      </c>
      <c r="E13" s="7">
        <f t="shared" si="0"/>
        <v>6.2420382165605092E-3</v>
      </c>
      <c r="F13" s="6"/>
      <c r="G13" s="6"/>
      <c r="H13" s="1"/>
      <c r="I13" s="1"/>
      <c r="J13" s="7">
        <f t="shared" si="2"/>
        <v>0</v>
      </c>
      <c r="K13" s="1"/>
    </row>
    <row r="14" spans="1:14" x14ac:dyDescent="0.3">
      <c r="A14" s="9">
        <v>10</v>
      </c>
      <c r="B14" s="1"/>
      <c r="C14" s="6">
        <f t="shared" si="1"/>
        <v>0</v>
      </c>
      <c r="D14" s="1"/>
      <c r="E14" s="7">
        <f t="shared" si="0"/>
        <v>0</v>
      </c>
      <c r="F14" s="6">
        <v>31</v>
      </c>
      <c r="G14" s="6">
        <v>26.5</v>
      </c>
      <c r="H14" s="1">
        <v>20</v>
      </c>
      <c r="I14" s="1" t="s">
        <v>9</v>
      </c>
      <c r="J14" s="7">
        <f t="shared" si="2"/>
        <v>7.5438500000000006E-2</v>
      </c>
      <c r="K14" s="1">
        <v>0.81100000000000005</v>
      </c>
    </row>
    <row r="15" spans="1:14" x14ac:dyDescent="0.3">
      <c r="A15" s="9">
        <v>11</v>
      </c>
      <c r="B15" s="1">
        <v>57</v>
      </c>
      <c r="C15" s="6">
        <f t="shared" si="1"/>
        <v>18.152866242038215</v>
      </c>
      <c r="D15" s="1" t="s">
        <v>16</v>
      </c>
      <c r="E15" s="7">
        <f t="shared" si="0"/>
        <v>2.5867834394904459E-2</v>
      </c>
      <c r="F15" s="6">
        <v>22</v>
      </c>
      <c r="G15" s="6">
        <v>24</v>
      </c>
      <c r="H15" s="1">
        <v>23.5</v>
      </c>
      <c r="I15" s="1" t="s">
        <v>9</v>
      </c>
      <c r="J15" s="7">
        <f t="shared" si="2"/>
        <v>3.7994E-2</v>
      </c>
      <c r="K15" s="1">
        <v>0.35899999999999999</v>
      </c>
    </row>
    <row r="16" spans="1:14" x14ac:dyDescent="0.3">
      <c r="A16" s="9">
        <v>12</v>
      </c>
      <c r="B16" s="1">
        <v>24</v>
      </c>
      <c r="C16" s="6">
        <f t="shared" si="1"/>
        <v>7.6433121019108281</v>
      </c>
      <c r="D16" s="1" t="s">
        <v>16</v>
      </c>
      <c r="E16" s="7">
        <f t="shared" si="0"/>
        <v>4.5859872611464974E-3</v>
      </c>
      <c r="F16" s="6"/>
      <c r="G16" s="6"/>
      <c r="H16" s="1"/>
      <c r="I16" s="1"/>
      <c r="J16" s="7">
        <f t="shared" si="2"/>
        <v>0</v>
      </c>
      <c r="K16" s="1"/>
    </row>
    <row r="17" spans="1:11" x14ac:dyDescent="0.3">
      <c r="A17" s="9">
        <v>13</v>
      </c>
      <c r="B17" s="1">
        <v>31</v>
      </c>
      <c r="C17" s="6">
        <f t="shared" si="1"/>
        <v>9.872611464968152</v>
      </c>
      <c r="D17" s="6" t="s">
        <v>9</v>
      </c>
      <c r="E17" s="7">
        <f t="shared" si="0"/>
        <v>7.6512738853503183E-3</v>
      </c>
      <c r="F17" s="6"/>
      <c r="G17" s="6"/>
      <c r="H17" s="1"/>
      <c r="I17" s="1"/>
      <c r="J17" s="7">
        <f t="shared" si="2"/>
        <v>0</v>
      </c>
      <c r="K17" s="1"/>
    </row>
    <row r="18" spans="1:11" x14ac:dyDescent="0.3">
      <c r="A18" s="9">
        <v>14</v>
      </c>
      <c r="B18" s="1">
        <v>24</v>
      </c>
      <c r="C18" s="6">
        <f t="shared" si="1"/>
        <v>7.6433121019108281</v>
      </c>
      <c r="D18" s="6" t="s">
        <v>16</v>
      </c>
      <c r="E18" s="7">
        <f t="shared" si="0"/>
        <v>4.5859872611464974E-3</v>
      </c>
      <c r="F18" s="6"/>
      <c r="G18" s="6"/>
      <c r="H18" s="1"/>
      <c r="I18" s="1"/>
      <c r="J18" s="7">
        <f t="shared" si="2"/>
        <v>0</v>
      </c>
      <c r="K18" s="1"/>
    </row>
    <row r="19" spans="1:11" x14ac:dyDescent="0.3">
      <c r="A19" s="9">
        <v>15</v>
      </c>
      <c r="B19" s="1">
        <v>32</v>
      </c>
      <c r="C19" s="6">
        <f t="shared" si="1"/>
        <v>10.19108280254777</v>
      </c>
      <c r="D19" s="6" t="s">
        <v>17</v>
      </c>
      <c r="E19" s="7">
        <f t="shared" si="0"/>
        <v>8.1528662420382158E-3</v>
      </c>
      <c r="F19" s="6"/>
      <c r="G19" s="6"/>
      <c r="H19" s="1"/>
      <c r="I19" s="1"/>
      <c r="J19" s="7">
        <f t="shared" si="2"/>
        <v>0</v>
      </c>
      <c r="K19" s="1"/>
    </row>
    <row r="20" spans="1:11" x14ac:dyDescent="0.3">
      <c r="A20" s="9">
        <v>16</v>
      </c>
      <c r="B20" s="1">
        <v>52</v>
      </c>
      <c r="C20" s="6">
        <f t="shared" si="1"/>
        <v>16.560509554140125</v>
      </c>
      <c r="D20" s="6" t="s">
        <v>9</v>
      </c>
      <c r="E20" s="7">
        <f t="shared" si="0"/>
        <v>2.1528662420382164E-2</v>
      </c>
      <c r="F20" s="6">
        <v>21</v>
      </c>
      <c r="G20" s="6">
        <v>27</v>
      </c>
      <c r="H20" s="1">
        <v>24</v>
      </c>
      <c r="I20" s="1" t="s">
        <v>9</v>
      </c>
      <c r="J20" s="7">
        <f t="shared" si="2"/>
        <v>3.4618500000000003E-2</v>
      </c>
      <c r="K20" s="1">
        <v>0.36499999999999999</v>
      </c>
    </row>
    <row r="21" spans="1:11" x14ac:dyDescent="0.3">
      <c r="A21" s="9">
        <v>17</v>
      </c>
      <c r="B21" s="1">
        <v>27</v>
      </c>
      <c r="C21" s="6">
        <f t="shared" si="1"/>
        <v>8.598726114649681</v>
      </c>
      <c r="D21" s="6" t="s">
        <v>9</v>
      </c>
      <c r="E21" s="7">
        <f t="shared" si="0"/>
        <v>5.8041401273885348E-3</v>
      </c>
      <c r="F21" s="6"/>
      <c r="G21" s="6"/>
      <c r="H21" s="1"/>
      <c r="I21" s="1"/>
      <c r="J21" s="7">
        <f t="shared" si="2"/>
        <v>0</v>
      </c>
      <c r="K21" s="1"/>
    </row>
    <row r="22" spans="1:11" x14ac:dyDescent="0.3">
      <c r="A22" s="9">
        <v>18</v>
      </c>
      <c r="B22" s="1">
        <v>38</v>
      </c>
      <c r="C22" s="6">
        <f t="shared" si="1"/>
        <v>12.101910828025478</v>
      </c>
      <c r="D22" s="6" t="s">
        <v>9</v>
      </c>
      <c r="E22" s="7">
        <f t="shared" si="0"/>
        <v>1.1496815286624206E-2</v>
      </c>
      <c r="F22" s="6">
        <v>12.5</v>
      </c>
      <c r="G22" s="6">
        <v>18</v>
      </c>
      <c r="H22" s="1">
        <v>17</v>
      </c>
      <c r="I22" s="1" t="s">
        <v>9</v>
      </c>
      <c r="J22" s="7">
        <f t="shared" si="2"/>
        <v>1.2265625E-2</v>
      </c>
      <c r="K22" s="1">
        <v>8.5000000000000006E-2</v>
      </c>
    </row>
    <row r="23" spans="1:11" x14ac:dyDescent="0.3">
      <c r="A23" s="9">
        <v>19</v>
      </c>
      <c r="B23" s="1">
        <v>75</v>
      </c>
      <c r="C23" s="6">
        <f t="shared" si="1"/>
        <v>23.885350318471335</v>
      </c>
      <c r="D23" s="6" t="s">
        <v>9</v>
      </c>
      <c r="E23" s="7">
        <f t="shared" si="0"/>
        <v>4.4785031847133748E-2</v>
      </c>
      <c r="F23" s="6"/>
      <c r="G23" s="6"/>
      <c r="H23" s="1"/>
      <c r="I23" s="1"/>
      <c r="J23" s="7">
        <f t="shared" si="2"/>
        <v>0</v>
      </c>
      <c r="K23" s="1"/>
    </row>
    <row r="24" spans="1:11" x14ac:dyDescent="0.3">
      <c r="A24" s="9">
        <v>20</v>
      </c>
      <c r="B24" s="1">
        <v>35</v>
      </c>
      <c r="C24" s="6">
        <f t="shared" si="1"/>
        <v>11.146496815286623</v>
      </c>
      <c r="D24" s="6" t="s">
        <v>16</v>
      </c>
      <c r="E24" s="7">
        <f t="shared" si="0"/>
        <v>9.7531847133757957E-3</v>
      </c>
      <c r="F24" s="6"/>
      <c r="G24" s="6"/>
      <c r="H24" s="1"/>
      <c r="I24" s="1"/>
      <c r="J24" s="7">
        <f t="shared" si="2"/>
        <v>0</v>
      </c>
      <c r="K24" s="1"/>
    </row>
    <row r="25" spans="1:11" x14ac:dyDescent="0.3">
      <c r="A25" s="9">
        <v>21</v>
      </c>
      <c r="B25" s="1">
        <v>48</v>
      </c>
      <c r="C25" s="6">
        <f t="shared" si="1"/>
        <v>15.286624203821656</v>
      </c>
      <c r="D25" s="6" t="s">
        <v>16</v>
      </c>
      <c r="E25" s="7">
        <f t="shared" si="0"/>
        <v>1.8343949044585989E-2</v>
      </c>
      <c r="F25" s="6">
        <v>18.5</v>
      </c>
      <c r="G25" s="6">
        <v>24</v>
      </c>
      <c r="H25" s="1">
        <v>22.5</v>
      </c>
      <c r="I25" s="1" t="s">
        <v>9</v>
      </c>
      <c r="J25" s="7">
        <f t="shared" si="2"/>
        <v>2.6866625000000002E-2</v>
      </c>
      <c r="K25" s="1">
        <v>0.26400000000000001</v>
      </c>
    </row>
    <row r="26" spans="1:11" x14ac:dyDescent="0.3">
      <c r="A26" s="9">
        <v>22</v>
      </c>
      <c r="B26" s="1">
        <v>33</v>
      </c>
      <c r="C26" s="6">
        <f t="shared" si="1"/>
        <v>10.509554140127388</v>
      </c>
      <c r="D26" s="6" t="s">
        <v>17</v>
      </c>
      <c r="E26" s="7">
        <f t="shared" si="0"/>
        <v>8.6703821656050964E-3</v>
      </c>
      <c r="F26" s="6"/>
      <c r="G26" s="6"/>
      <c r="H26" s="1"/>
      <c r="I26" s="1"/>
      <c r="J26" s="7">
        <f t="shared" si="2"/>
        <v>0</v>
      </c>
      <c r="K26" s="1"/>
    </row>
    <row r="27" spans="1:11" x14ac:dyDescent="0.3">
      <c r="A27" s="9">
        <v>23</v>
      </c>
      <c r="B27" s="1">
        <v>19</v>
      </c>
      <c r="C27" s="6">
        <f t="shared" si="1"/>
        <v>6.0509554140127388</v>
      </c>
      <c r="D27" s="6" t="s">
        <v>17</v>
      </c>
      <c r="E27" s="7">
        <f t="shared" si="0"/>
        <v>2.8742038216560514E-3</v>
      </c>
      <c r="F27" s="6"/>
      <c r="G27" s="6"/>
      <c r="H27" s="1"/>
      <c r="I27" s="1"/>
      <c r="J27" s="7">
        <f t="shared" si="2"/>
        <v>0</v>
      </c>
      <c r="K27" s="1"/>
    </row>
    <row r="28" spans="1:11" x14ac:dyDescent="0.3">
      <c r="A28" s="9">
        <v>24</v>
      </c>
      <c r="B28" s="1">
        <v>45</v>
      </c>
      <c r="C28" s="6">
        <f t="shared" si="1"/>
        <v>14.331210191082802</v>
      </c>
      <c r="D28" s="1" t="s">
        <v>9</v>
      </c>
      <c r="E28" s="7">
        <f t="shared" si="0"/>
        <v>1.6122611464968153E-2</v>
      </c>
      <c r="F28" s="6">
        <v>16.5</v>
      </c>
      <c r="G28" s="6">
        <v>21.5</v>
      </c>
      <c r="H28" s="1">
        <v>18</v>
      </c>
      <c r="I28" s="1" t="s">
        <v>9</v>
      </c>
      <c r="J28" s="7">
        <f t="shared" si="2"/>
        <v>2.1371625000000002E-2</v>
      </c>
      <c r="K28" s="1">
        <v>0.192</v>
      </c>
    </row>
    <row r="29" spans="1:11" x14ac:dyDescent="0.3">
      <c r="A29" s="9">
        <v>25</v>
      </c>
      <c r="B29" s="1">
        <v>18</v>
      </c>
      <c r="C29" s="6">
        <f t="shared" si="1"/>
        <v>5.7324840764331206</v>
      </c>
      <c r="D29" s="1" t="s">
        <v>16</v>
      </c>
      <c r="E29" s="7">
        <f t="shared" si="0"/>
        <v>2.5796178343949045E-3</v>
      </c>
      <c r="F29" s="6"/>
      <c r="G29" s="6"/>
      <c r="H29" s="1"/>
      <c r="I29" s="1"/>
      <c r="J29" s="7">
        <f t="shared" si="2"/>
        <v>0</v>
      </c>
      <c r="K29" s="1"/>
    </row>
    <row r="30" spans="1:11" x14ac:dyDescent="0.3">
      <c r="A30" s="9">
        <v>26</v>
      </c>
      <c r="B30" s="1">
        <v>53</v>
      </c>
      <c r="C30" s="6">
        <f t="shared" si="1"/>
        <v>16.878980891719745</v>
      </c>
      <c r="D30" s="1" t="s">
        <v>9</v>
      </c>
      <c r="E30" s="7">
        <f t="shared" si="0"/>
        <v>2.2364649681528664E-2</v>
      </c>
      <c r="F30" s="6">
        <v>19.5</v>
      </c>
      <c r="G30" s="6">
        <v>25.5</v>
      </c>
      <c r="H30" s="1">
        <v>23</v>
      </c>
      <c r="I30" s="1" t="s">
        <v>9</v>
      </c>
      <c r="J30" s="7">
        <f t="shared" si="2"/>
        <v>2.9849625000000005E-2</v>
      </c>
      <c r="K30" s="1">
        <v>0.318</v>
      </c>
    </row>
    <row r="31" spans="1:11" x14ac:dyDescent="0.3">
      <c r="A31" s="9">
        <v>27</v>
      </c>
      <c r="B31" s="1">
        <v>48</v>
      </c>
      <c r="C31" s="6">
        <f t="shared" si="1"/>
        <v>15.286624203821656</v>
      </c>
      <c r="D31" s="1" t="s">
        <v>9</v>
      </c>
      <c r="E31" s="7">
        <f t="shared" si="0"/>
        <v>1.8343949044585989E-2</v>
      </c>
      <c r="F31" s="6">
        <v>17</v>
      </c>
      <c r="G31" s="6">
        <v>20</v>
      </c>
      <c r="H31" s="1">
        <v>19</v>
      </c>
      <c r="I31" s="1" t="s">
        <v>16</v>
      </c>
      <c r="J31" s="7">
        <f t="shared" si="2"/>
        <v>2.2686500000000002E-2</v>
      </c>
      <c r="K31" s="1">
        <v>0.17499999999999999</v>
      </c>
    </row>
    <row r="32" spans="1:11" x14ac:dyDescent="0.3">
      <c r="A32" s="9">
        <v>28</v>
      </c>
      <c r="B32" s="1">
        <v>40</v>
      </c>
      <c r="C32" s="6">
        <f t="shared" si="1"/>
        <v>12.738853503184712</v>
      </c>
      <c r="D32" s="1" t="s">
        <v>9</v>
      </c>
      <c r="E32" s="7">
        <f t="shared" si="0"/>
        <v>1.2738853503184712E-2</v>
      </c>
      <c r="F32" s="6">
        <v>16</v>
      </c>
      <c r="G32" s="6">
        <v>25.5</v>
      </c>
      <c r="H32" s="1">
        <v>21</v>
      </c>
      <c r="I32" s="1" t="s">
        <v>9</v>
      </c>
      <c r="J32" s="7">
        <f t="shared" si="2"/>
        <v>2.0096000000000003E-2</v>
      </c>
      <c r="K32" s="1">
        <v>0.19700000000000001</v>
      </c>
    </row>
    <row r="33" spans="1:11" x14ac:dyDescent="0.3">
      <c r="A33" s="9">
        <v>29</v>
      </c>
      <c r="B33" s="1">
        <v>49</v>
      </c>
      <c r="C33" s="6">
        <f t="shared" si="1"/>
        <v>15.605095541401273</v>
      </c>
      <c r="D33" s="1" t="s">
        <v>9</v>
      </c>
      <c r="E33" s="7">
        <f t="shared" si="0"/>
        <v>1.911624203821656E-2</v>
      </c>
      <c r="F33" s="6">
        <v>18.5</v>
      </c>
      <c r="G33" s="6">
        <v>22</v>
      </c>
      <c r="H33" s="1">
        <v>20</v>
      </c>
      <c r="I33" s="1" t="s">
        <v>9</v>
      </c>
      <c r="J33" s="7">
        <f t="shared" si="2"/>
        <v>2.6866625000000002E-2</v>
      </c>
      <c r="K33" s="1">
        <v>0.24299999999999999</v>
      </c>
    </row>
    <row r="34" spans="1:11" x14ac:dyDescent="0.3">
      <c r="A34" s="9">
        <v>30</v>
      </c>
      <c r="B34" s="1">
        <v>18</v>
      </c>
      <c r="C34" s="6">
        <f t="shared" si="1"/>
        <v>5.7324840764331206</v>
      </c>
      <c r="D34" s="1" t="s">
        <v>17</v>
      </c>
      <c r="E34" s="7">
        <f t="shared" si="0"/>
        <v>2.5796178343949045E-3</v>
      </c>
      <c r="F34" s="6"/>
      <c r="G34" s="6"/>
      <c r="H34" s="1"/>
      <c r="I34" s="1"/>
      <c r="J34" s="7">
        <f t="shared" si="2"/>
        <v>0</v>
      </c>
      <c r="K34" s="1"/>
    </row>
    <row r="35" spans="1:11" x14ac:dyDescent="0.3">
      <c r="A35" s="9">
        <v>31</v>
      </c>
      <c r="B35" s="1">
        <v>33</v>
      </c>
      <c r="C35" s="6">
        <f t="shared" si="1"/>
        <v>10.509554140127388</v>
      </c>
      <c r="D35" s="1" t="s">
        <v>9</v>
      </c>
      <c r="E35" s="7">
        <f t="shared" si="0"/>
        <v>8.6703821656050964E-3</v>
      </c>
      <c r="F35" s="6"/>
      <c r="G35" s="6"/>
      <c r="H35" s="1"/>
      <c r="I35" s="1"/>
      <c r="J35" s="7">
        <f t="shared" si="2"/>
        <v>0</v>
      </c>
      <c r="K35" s="1"/>
    </row>
    <row r="36" spans="1:11" x14ac:dyDescent="0.3">
      <c r="A36" s="9">
        <v>32</v>
      </c>
      <c r="B36" s="1">
        <v>63</v>
      </c>
      <c r="C36" s="6">
        <f t="shared" si="1"/>
        <v>20.063694267515924</v>
      </c>
      <c r="D36" s="1" t="s">
        <v>9</v>
      </c>
      <c r="E36" s="7">
        <f t="shared" si="0"/>
        <v>3.1600318471337589E-2</v>
      </c>
      <c r="F36" s="6">
        <v>23</v>
      </c>
      <c r="G36" s="6">
        <v>23</v>
      </c>
      <c r="H36" s="1">
        <v>21.5</v>
      </c>
      <c r="I36" s="1" t="s">
        <v>9</v>
      </c>
      <c r="J36" s="7">
        <f t="shared" si="2"/>
        <v>4.1526500000000008E-2</v>
      </c>
      <c r="K36" s="1">
        <v>0.377</v>
      </c>
    </row>
    <row r="37" spans="1:11" x14ac:dyDescent="0.3">
      <c r="A37" s="9">
        <v>33</v>
      </c>
      <c r="B37" s="1">
        <v>40</v>
      </c>
      <c r="C37" s="6">
        <f t="shared" si="1"/>
        <v>12.738853503184712</v>
      </c>
      <c r="D37" s="1" t="s">
        <v>18</v>
      </c>
      <c r="E37" s="7">
        <f t="shared" si="0"/>
        <v>1.2738853503184712E-2</v>
      </c>
      <c r="F37" s="6"/>
      <c r="G37" s="6"/>
      <c r="H37" s="1"/>
      <c r="I37" s="1"/>
      <c r="J37" s="7">
        <f t="shared" si="2"/>
        <v>0</v>
      </c>
      <c r="K37" s="1"/>
    </row>
    <row r="38" spans="1:11" x14ac:dyDescent="0.3">
      <c r="A38" s="9">
        <v>34</v>
      </c>
      <c r="B38" s="1">
        <v>44</v>
      </c>
      <c r="C38" s="6">
        <f t="shared" si="1"/>
        <v>14.012738853503183</v>
      </c>
      <c r="D38" s="1" t="s">
        <v>17</v>
      </c>
      <c r="E38" s="7">
        <f t="shared" si="0"/>
        <v>1.5414012738853502E-2</v>
      </c>
      <c r="F38" s="6"/>
      <c r="G38" s="6"/>
      <c r="H38" s="1"/>
      <c r="I38" s="1"/>
      <c r="J38" s="7">
        <f t="shared" si="2"/>
        <v>0</v>
      </c>
      <c r="K38" s="1"/>
    </row>
    <row r="39" spans="1:11" x14ac:dyDescent="0.3">
      <c r="A39" s="9">
        <v>35</v>
      </c>
      <c r="B39" s="1">
        <v>42</v>
      </c>
      <c r="C39" s="6">
        <f t="shared" si="1"/>
        <v>13.375796178343949</v>
      </c>
      <c r="D39" s="1" t="s">
        <v>9</v>
      </c>
      <c r="E39" s="7">
        <f t="shared" si="0"/>
        <v>1.4044585987261148E-2</v>
      </c>
      <c r="F39" s="6"/>
      <c r="G39" s="6"/>
      <c r="H39" s="1"/>
      <c r="I39" s="1"/>
      <c r="J39" s="7">
        <f t="shared" si="2"/>
        <v>0</v>
      </c>
      <c r="K39" s="1"/>
    </row>
    <row r="40" spans="1:11" x14ac:dyDescent="0.3">
      <c r="A40" s="9">
        <v>36</v>
      </c>
      <c r="B40" s="1">
        <v>35</v>
      </c>
      <c r="C40" s="6">
        <f t="shared" si="1"/>
        <v>11.146496815286623</v>
      </c>
      <c r="D40" s="1" t="s">
        <v>9</v>
      </c>
      <c r="E40" s="7">
        <f t="shared" si="0"/>
        <v>9.7531847133757957E-3</v>
      </c>
      <c r="F40" s="6"/>
      <c r="G40" s="6"/>
      <c r="H40" s="1"/>
      <c r="I40" s="1"/>
      <c r="J40" s="7">
        <f t="shared" si="2"/>
        <v>0</v>
      </c>
      <c r="K40" s="1"/>
    </row>
    <row r="41" spans="1:11" x14ac:dyDescent="0.3">
      <c r="A41" s="9">
        <v>37</v>
      </c>
      <c r="B41" s="1">
        <v>17</v>
      </c>
      <c r="C41" s="6">
        <f t="shared" si="1"/>
        <v>5.4140127388535033</v>
      </c>
      <c r="D41" s="1" t="s">
        <v>9</v>
      </c>
      <c r="E41" s="7">
        <f t="shared" si="0"/>
        <v>2.3009554140127394E-3</v>
      </c>
      <c r="F41" s="6"/>
      <c r="G41" s="6"/>
      <c r="H41" s="1"/>
      <c r="I41" s="1"/>
      <c r="J41" s="7">
        <f t="shared" si="2"/>
        <v>0</v>
      </c>
      <c r="K41" s="1"/>
    </row>
    <row r="42" spans="1:11" x14ac:dyDescent="0.3">
      <c r="A42" s="9">
        <v>38</v>
      </c>
      <c r="B42" s="1">
        <v>53</v>
      </c>
      <c r="C42" s="6">
        <f t="shared" si="1"/>
        <v>16.878980891719745</v>
      </c>
      <c r="D42" s="1" t="s">
        <v>16</v>
      </c>
      <c r="E42" s="7">
        <f t="shared" si="0"/>
        <v>2.2364649681528664E-2</v>
      </c>
      <c r="F42" s="6">
        <v>20</v>
      </c>
      <c r="G42" s="6">
        <v>25.5</v>
      </c>
      <c r="H42" s="1">
        <v>23</v>
      </c>
      <c r="I42" s="1" t="s">
        <v>9</v>
      </c>
      <c r="J42" s="7">
        <f t="shared" si="2"/>
        <v>3.1400000000000004E-2</v>
      </c>
      <c r="K42" s="1">
        <v>0.318</v>
      </c>
    </row>
    <row r="43" spans="1:11" x14ac:dyDescent="0.3">
      <c r="A43" s="9">
        <v>39</v>
      </c>
      <c r="B43" s="1">
        <v>52</v>
      </c>
      <c r="C43" s="6">
        <f t="shared" si="1"/>
        <v>16.560509554140125</v>
      </c>
      <c r="D43" s="1" t="s">
        <v>16</v>
      </c>
      <c r="E43" s="7">
        <f t="shared" si="0"/>
        <v>2.1528662420382164E-2</v>
      </c>
      <c r="F43" s="6">
        <v>22.5</v>
      </c>
      <c r="G43" s="6">
        <v>25</v>
      </c>
      <c r="H43" s="1">
        <v>23</v>
      </c>
      <c r="I43" s="1" t="s">
        <v>9</v>
      </c>
      <c r="J43" s="7">
        <f t="shared" si="2"/>
        <v>3.9740625000000002E-2</v>
      </c>
      <c r="K43" s="1">
        <v>0.40899999999999997</v>
      </c>
    </row>
    <row r="44" spans="1:11" x14ac:dyDescent="0.3">
      <c r="A44" s="9">
        <v>40</v>
      </c>
      <c r="B44" s="1">
        <v>35</v>
      </c>
      <c r="C44" s="6">
        <f t="shared" si="1"/>
        <v>11.146496815286623</v>
      </c>
      <c r="D44" s="1" t="s">
        <v>16</v>
      </c>
      <c r="E44" s="7">
        <f t="shared" si="0"/>
        <v>9.7531847133757957E-3</v>
      </c>
      <c r="F44" s="6"/>
      <c r="G44" s="6"/>
      <c r="H44" s="1"/>
      <c r="I44" s="1"/>
      <c r="J44" s="7">
        <f t="shared" si="2"/>
        <v>0</v>
      </c>
      <c r="K44" s="1"/>
    </row>
    <row r="45" spans="1:11" x14ac:dyDescent="0.3">
      <c r="A45" s="9">
        <v>41</v>
      </c>
      <c r="B45" s="1">
        <v>44</v>
      </c>
      <c r="C45" s="6">
        <f t="shared" si="1"/>
        <v>14.012738853503183</v>
      </c>
      <c r="D45" s="1" t="s">
        <v>9</v>
      </c>
      <c r="E45" s="7">
        <f t="shared" si="0"/>
        <v>1.5414012738853502E-2</v>
      </c>
      <c r="F45" s="6">
        <v>15.5</v>
      </c>
      <c r="G45" s="6">
        <v>24</v>
      </c>
      <c r="H45" s="1">
        <v>22</v>
      </c>
      <c r="I45" s="1" t="s">
        <v>9</v>
      </c>
      <c r="J45" s="7">
        <f t="shared" si="2"/>
        <v>1.8859625000000001E-2</v>
      </c>
      <c r="K45" s="1">
        <v>0.182</v>
      </c>
    </row>
    <row r="46" spans="1:11" x14ac:dyDescent="0.3">
      <c r="A46" s="9">
        <v>42</v>
      </c>
      <c r="B46" s="1">
        <v>31</v>
      </c>
      <c r="C46" s="6">
        <f t="shared" si="1"/>
        <v>9.872611464968152</v>
      </c>
      <c r="D46" s="1" t="s">
        <v>9</v>
      </c>
      <c r="E46" s="7">
        <f t="shared" si="0"/>
        <v>7.6512738853503183E-3</v>
      </c>
      <c r="F46" s="6"/>
      <c r="G46" s="6"/>
      <c r="H46" s="1"/>
      <c r="I46" s="1"/>
      <c r="J46" s="7">
        <f t="shared" si="2"/>
        <v>0</v>
      </c>
      <c r="K46" s="1"/>
    </row>
    <row r="47" spans="1:11" x14ac:dyDescent="0.3">
      <c r="A47" s="9">
        <v>43</v>
      </c>
      <c r="B47" s="1">
        <v>45</v>
      </c>
      <c r="C47" s="6">
        <f t="shared" si="1"/>
        <v>14.331210191082802</v>
      </c>
      <c r="D47" s="1" t="s">
        <v>9</v>
      </c>
      <c r="E47" s="7">
        <f t="shared" si="0"/>
        <v>1.6122611464968153E-2</v>
      </c>
      <c r="F47" s="6">
        <v>16</v>
      </c>
      <c r="G47" s="6">
        <v>24.5</v>
      </c>
      <c r="H47" s="1">
        <v>24</v>
      </c>
      <c r="I47" s="1" t="s">
        <v>9</v>
      </c>
      <c r="J47" s="7">
        <f t="shared" si="2"/>
        <v>2.0096000000000003E-2</v>
      </c>
      <c r="K47" s="1">
        <v>0.19</v>
      </c>
    </row>
    <row r="48" spans="1:11" x14ac:dyDescent="0.3">
      <c r="A48" s="9">
        <v>44</v>
      </c>
      <c r="B48" s="1">
        <v>36</v>
      </c>
      <c r="C48" s="6">
        <f t="shared" si="1"/>
        <v>11.464968152866241</v>
      </c>
      <c r="D48" s="1" t="s">
        <v>9</v>
      </c>
      <c r="E48" s="7">
        <f t="shared" si="0"/>
        <v>1.0318471337579618E-2</v>
      </c>
      <c r="F48" s="6"/>
      <c r="G48" s="6"/>
      <c r="H48" s="1"/>
      <c r="I48" s="1"/>
      <c r="J48" s="7">
        <f t="shared" si="2"/>
        <v>0</v>
      </c>
      <c r="K48" s="1"/>
    </row>
    <row r="49" spans="1:11" x14ac:dyDescent="0.3">
      <c r="A49" s="9">
        <v>45</v>
      </c>
      <c r="B49" s="1">
        <v>41</v>
      </c>
      <c r="C49" s="6">
        <f t="shared" si="1"/>
        <v>13.057324840764331</v>
      </c>
      <c r="D49" s="1" t="s">
        <v>17</v>
      </c>
      <c r="E49" s="7">
        <f t="shared" si="0"/>
        <v>1.3383757961783441E-2</v>
      </c>
      <c r="F49" s="6">
        <v>14</v>
      </c>
      <c r="G49" s="6">
        <v>20</v>
      </c>
      <c r="H49" s="1">
        <v>18</v>
      </c>
      <c r="I49" s="1" t="s">
        <v>9</v>
      </c>
      <c r="J49" s="7">
        <f t="shared" si="2"/>
        <v>1.5386000000000002E-2</v>
      </c>
      <c r="K49" s="1">
        <v>0.113</v>
      </c>
    </row>
    <row r="50" spans="1:11" x14ac:dyDescent="0.3">
      <c r="A50" s="9">
        <v>46</v>
      </c>
      <c r="B50" s="1">
        <v>35</v>
      </c>
      <c r="C50" s="6">
        <f t="shared" si="1"/>
        <v>11.146496815286623</v>
      </c>
      <c r="D50" s="1" t="s">
        <v>17</v>
      </c>
      <c r="E50" s="7">
        <f t="shared" si="0"/>
        <v>9.7531847133757957E-3</v>
      </c>
      <c r="F50" s="6"/>
      <c r="G50" s="6"/>
      <c r="H50" s="1"/>
      <c r="I50" s="1"/>
      <c r="J50" s="7">
        <f t="shared" si="2"/>
        <v>0</v>
      </c>
      <c r="K50" s="1"/>
    </row>
    <row r="51" spans="1:11" x14ac:dyDescent="0.3">
      <c r="A51" s="9">
        <v>47</v>
      </c>
      <c r="B51" s="1">
        <v>37</v>
      </c>
      <c r="C51" s="6">
        <f t="shared" si="1"/>
        <v>11.783439490445859</v>
      </c>
      <c r="D51" s="1" t="s">
        <v>16</v>
      </c>
      <c r="E51" s="7">
        <f t="shared" si="0"/>
        <v>1.0899681528662422E-2</v>
      </c>
      <c r="F51" s="6">
        <v>12</v>
      </c>
      <c r="G51" s="6">
        <v>16</v>
      </c>
      <c r="H51" s="1">
        <v>15</v>
      </c>
      <c r="I51" s="1" t="s">
        <v>9</v>
      </c>
      <c r="J51" s="7">
        <f t="shared" si="2"/>
        <v>1.1304000000000002E-2</v>
      </c>
      <c r="K51" s="1">
        <v>6.2E-2</v>
      </c>
    </row>
    <row r="52" spans="1:11" x14ac:dyDescent="0.3">
      <c r="A52" s="9">
        <v>48</v>
      </c>
      <c r="B52" s="1">
        <v>40</v>
      </c>
      <c r="C52" s="6">
        <f t="shared" si="1"/>
        <v>12.738853503184712</v>
      </c>
      <c r="D52" s="1" t="s">
        <v>9</v>
      </c>
      <c r="E52" s="7">
        <f t="shared" si="0"/>
        <v>1.2738853503184712E-2</v>
      </c>
      <c r="F52" s="6">
        <v>16</v>
      </c>
      <c r="G52" s="6">
        <v>23</v>
      </c>
      <c r="H52" s="1">
        <v>19.5</v>
      </c>
      <c r="I52" s="1" t="s">
        <v>9</v>
      </c>
      <c r="J52" s="7">
        <f t="shared" si="2"/>
        <v>2.0096000000000003E-2</v>
      </c>
      <c r="K52" s="1">
        <v>0.17499999999999999</v>
      </c>
    </row>
    <row r="53" spans="1:11" x14ac:dyDescent="0.3">
      <c r="A53" s="9">
        <v>49</v>
      </c>
      <c r="B53" s="1">
        <v>38</v>
      </c>
      <c r="C53" s="6">
        <f t="shared" si="1"/>
        <v>12.101910828025478</v>
      </c>
      <c r="D53" s="1" t="s">
        <v>9</v>
      </c>
      <c r="E53" s="7">
        <f t="shared" si="0"/>
        <v>1.1496815286624206E-2</v>
      </c>
      <c r="F53" s="6"/>
      <c r="G53" s="6"/>
      <c r="H53" s="1"/>
      <c r="I53" s="1"/>
      <c r="J53" s="7">
        <f t="shared" si="2"/>
        <v>0</v>
      </c>
      <c r="K53" s="1"/>
    </row>
    <row r="54" spans="1:11" x14ac:dyDescent="0.3">
      <c r="A54" s="9">
        <v>50</v>
      </c>
      <c r="B54" s="1">
        <v>24</v>
      </c>
      <c r="C54" s="6">
        <f t="shared" si="1"/>
        <v>7.6433121019108281</v>
      </c>
      <c r="D54" s="1" t="s">
        <v>17</v>
      </c>
      <c r="E54" s="7">
        <f t="shared" si="0"/>
        <v>4.5859872611464974E-3</v>
      </c>
      <c r="F54" s="6"/>
      <c r="G54" s="6"/>
      <c r="H54" s="1"/>
      <c r="I54" s="1"/>
      <c r="J54" s="7">
        <f t="shared" si="2"/>
        <v>0</v>
      </c>
      <c r="K54" s="1"/>
    </row>
    <row r="55" spans="1:11" x14ac:dyDescent="0.3">
      <c r="A55" s="9">
        <v>51</v>
      </c>
      <c r="B55" s="1">
        <v>58</v>
      </c>
      <c r="C55" s="6">
        <f t="shared" si="1"/>
        <v>18.471337579617835</v>
      </c>
      <c r="D55" s="1" t="s">
        <v>9</v>
      </c>
      <c r="E55" s="7">
        <f t="shared" si="0"/>
        <v>2.6783439490445864E-2</v>
      </c>
      <c r="F55" s="6">
        <v>23.5</v>
      </c>
      <c r="G55" s="6">
        <v>24.5</v>
      </c>
      <c r="H55" s="1">
        <v>22</v>
      </c>
      <c r="I55" s="1" t="s">
        <v>9</v>
      </c>
      <c r="J55" s="7">
        <f t="shared" si="2"/>
        <v>4.3351625000000005E-2</v>
      </c>
      <c r="K55" s="1">
        <v>0.17499999999999999</v>
      </c>
    </row>
    <row r="56" spans="1:11" x14ac:dyDescent="0.3">
      <c r="A56" s="9">
        <v>52</v>
      </c>
      <c r="B56" s="1">
        <v>37</v>
      </c>
      <c r="C56" s="6">
        <f t="shared" si="1"/>
        <v>11.783439490445859</v>
      </c>
      <c r="D56" s="1" t="s">
        <v>16</v>
      </c>
      <c r="E56" s="7">
        <f t="shared" si="0"/>
        <v>1.0899681528662422E-2</v>
      </c>
      <c r="F56" s="6"/>
      <c r="G56" s="6"/>
      <c r="H56" s="1"/>
      <c r="I56" s="1"/>
      <c r="J56" s="7">
        <f t="shared" si="2"/>
        <v>0</v>
      </c>
      <c r="K56" s="1"/>
    </row>
    <row r="57" spans="1:11" x14ac:dyDescent="0.3">
      <c r="A57" s="9">
        <v>53</v>
      </c>
      <c r="B57" s="1">
        <v>74</v>
      </c>
      <c r="C57" s="6">
        <f t="shared" si="1"/>
        <v>23.566878980891719</v>
      </c>
      <c r="D57" s="1" t="s">
        <v>17</v>
      </c>
      <c r="E57" s="7">
        <f t="shared" si="0"/>
        <v>4.359872611464969E-2</v>
      </c>
      <c r="F57" s="6">
        <v>32.5</v>
      </c>
      <c r="G57" s="6">
        <v>25.5</v>
      </c>
      <c r="H57" s="1">
        <v>21</v>
      </c>
      <c r="I57" s="1" t="s">
        <v>9</v>
      </c>
      <c r="J57" s="7">
        <f t="shared" si="2"/>
        <v>8.2915625000000007E-2</v>
      </c>
      <c r="K57" s="1">
        <v>0.88700000000000001</v>
      </c>
    </row>
    <row r="58" spans="1:11" x14ac:dyDescent="0.3">
      <c r="A58" s="9">
        <v>54</v>
      </c>
      <c r="B58" s="1">
        <v>35</v>
      </c>
      <c r="C58" s="6">
        <f t="shared" si="1"/>
        <v>11.146496815286623</v>
      </c>
      <c r="D58" s="1" t="s">
        <v>9</v>
      </c>
      <c r="E58" s="7">
        <f t="shared" si="0"/>
        <v>9.7531847133757957E-3</v>
      </c>
      <c r="F58" s="6"/>
      <c r="G58" s="6"/>
      <c r="H58" s="1"/>
      <c r="I58" s="1"/>
      <c r="J58" s="7">
        <f t="shared" si="2"/>
        <v>0</v>
      </c>
      <c r="K58" s="1"/>
    </row>
    <row r="59" spans="1:11" x14ac:dyDescent="0.3">
      <c r="A59" s="9">
        <v>55</v>
      </c>
      <c r="B59" s="1">
        <v>23</v>
      </c>
      <c r="C59" s="6">
        <f t="shared" si="1"/>
        <v>7.3248407643312099</v>
      </c>
      <c r="D59" s="1" t="s">
        <v>17</v>
      </c>
      <c r="E59" s="7">
        <f t="shared" si="0"/>
        <v>4.211783439490446E-3</v>
      </c>
      <c r="F59" s="6"/>
      <c r="G59" s="6"/>
      <c r="H59" s="1"/>
      <c r="I59" s="1"/>
      <c r="J59" s="7">
        <f t="shared" si="2"/>
        <v>0</v>
      </c>
      <c r="K59" s="1"/>
    </row>
    <row r="60" spans="1:11" x14ac:dyDescent="0.3">
      <c r="A60" s="9">
        <v>56</v>
      </c>
      <c r="B60" s="1">
        <v>21</v>
      </c>
      <c r="C60" s="6">
        <f t="shared" si="1"/>
        <v>6.6878980891719744</v>
      </c>
      <c r="D60" s="1" t="s">
        <v>17</v>
      </c>
      <c r="E60" s="7">
        <f t="shared" si="0"/>
        <v>3.511146496815287E-3</v>
      </c>
      <c r="F60" s="6"/>
      <c r="G60" s="6"/>
      <c r="H60" s="1"/>
      <c r="I60" s="1"/>
      <c r="J60" s="7">
        <f t="shared" si="2"/>
        <v>0</v>
      </c>
      <c r="K60" s="1"/>
    </row>
    <row r="61" spans="1:11" x14ac:dyDescent="0.3">
      <c r="A61" s="9">
        <v>57</v>
      </c>
      <c r="B61" s="1">
        <v>31</v>
      </c>
      <c r="C61" s="6">
        <f t="shared" si="1"/>
        <v>9.872611464968152</v>
      </c>
      <c r="D61" s="1" t="s">
        <v>18</v>
      </c>
      <c r="E61" s="7">
        <f t="shared" si="0"/>
        <v>7.6512738853503183E-3</v>
      </c>
      <c r="F61" s="6"/>
      <c r="G61" s="6"/>
      <c r="H61" s="1"/>
      <c r="I61" s="1"/>
      <c r="J61" s="7">
        <f t="shared" si="2"/>
        <v>0</v>
      </c>
      <c r="K61" s="1"/>
    </row>
    <row r="62" spans="1:11" x14ac:dyDescent="0.3">
      <c r="A62" s="9">
        <v>58</v>
      </c>
      <c r="B62" s="1">
        <v>74</v>
      </c>
      <c r="C62" s="6">
        <f t="shared" si="1"/>
        <v>23.566878980891719</v>
      </c>
      <c r="D62" s="1" t="s">
        <v>9</v>
      </c>
      <c r="E62" s="7">
        <f t="shared" si="0"/>
        <v>4.359872611464969E-2</v>
      </c>
      <c r="F62" s="6">
        <v>32</v>
      </c>
      <c r="G62" s="6">
        <v>26.5</v>
      </c>
      <c r="H62" s="1">
        <v>21</v>
      </c>
      <c r="I62" s="1" t="s">
        <v>9</v>
      </c>
      <c r="J62" s="7">
        <f t="shared" si="2"/>
        <v>8.0384000000000011E-2</v>
      </c>
      <c r="K62" s="1">
        <v>0.86499999999999999</v>
      </c>
    </row>
    <row r="63" spans="1:11" x14ac:dyDescent="0.3">
      <c r="A63" s="9">
        <v>59</v>
      </c>
      <c r="B63" s="1">
        <v>34</v>
      </c>
      <c r="C63" s="6">
        <f t="shared" si="1"/>
        <v>10.828025477707007</v>
      </c>
      <c r="D63" s="1" t="s">
        <v>17</v>
      </c>
      <c r="E63" s="7">
        <f t="shared" si="0"/>
        <v>9.2038216560509575E-3</v>
      </c>
      <c r="F63" s="6"/>
      <c r="G63" s="6"/>
      <c r="H63" s="1"/>
      <c r="I63" s="1"/>
      <c r="J63" s="7">
        <f t="shared" si="2"/>
        <v>0</v>
      </c>
      <c r="K63" s="1"/>
    </row>
    <row r="64" spans="1:11" x14ac:dyDescent="0.3">
      <c r="A64" s="9">
        <v>60</v>
      </c>
      <c r="B64" s="1">
        <v>29</v>
      </c>
      <c r="C64" s="6">
        <f t="shared" si="1"/>
        <v>9.2356687898089174</v>
      </c>
      <c r="D64" s="1" t="s">
        <v>16</v>
      </c>
      <c r="E64" s="7">
        <f t="shared" si="0"/>
        <v>6.6958598726114659E-3</v>
      </c>
      <c r="F64" s="6"/>
      <c r="G64" s="6"/>
      <c r="H64" s="1"/>
      <c r="I64" s="1"/>
      <c r="J64" s="7">
        <f t="shared" si="2"/>
        <v>0</v>
      </c>
      <c r="K64" s="1"/>
    </row>
    <row r="65" spans="1:11" x14ac:dyDescent="0.3">
      <c r="A65" s="9">
        <v>61</v>
      </c>
      <c r="B65" s="1">
        <v>41</v>
      </c>
      <c r="C65" s="6">
        <f t="shared" si="1"/>
        <v>13.057324840764331</v>
      </c>
      <c r="D65" s="1" t="s">
        <v>17</v>
      </c>
      <c r="E65" s="7">
        <f t="shared" si="0"/>
        <v>1.3383757961783441E-2</v>
      </c>
      <c r="F65" s="6">
        <v>13</v>
      </c>
      <c r="G65" s="6">
        <v>16</v>
      </c>
      <c r="H65" s="1">
        <v>16</v>
      </c>
      <c r="I65" s="1" t="s">
        <v>9</v>
      </c>
      <c r="J65" s="7">
        <f t="shared" si="2"/>
        <v>1.3266500000000001E-2</v>
      </c>
      <c r="K65" s="1">
        <v>7.6999999999999999E-2</v>
      </c>
    </row>
    <row r="66" spans="1:11" x14ac:dyDescent="0.3">
      <c r="A66" s="9">
        <v>62</v>
      </c>
      <c r="B66" s="1">
        <v>42</v>
      </c>
      <c r="C66" s="6">
        <f t="shared" si="1"/>
        <v>13.375796178343949</v>
      </c>
      <c r="D66" s="1" t="s">
        <v>9</v>
      </c>
      <c r="E66" s="7">
        <f t="shared" si="0"/>
        <v>1.4044585987261148E-2</v>
      </c>
      <c r="F66" s="6"/>
      <c r="G66" s="6"/>
      <c r="H66" s="1"/>
      <c r="I66" s="1"/>
      <c r="J66" s="7">
        <f t="shared" si="2"/>
        <v>0</v>
      </c>
      <c r="K66" s="1"/>
    </row>
    <row r="67" spans="1:11" x14ac:dyDescent="0.3">
      <c r="A67" s="9">
        <v>63</v>
      </c>
      <c r="B67" s="1">
        <v>40</v>
      </c>
      <c r="C67" s="6">
        <f t="shared" si="1"/>
        <v>12.738853503184712</v>
      </c>
      <c r="D67" s="1" t="s">
        <v>9</v>
      </c>
      <c r="E67" s="7">
        <f t="shared" si="0"/>
        <v>1.2738853503184712E-2</v>
      </c>
      <c r="F67" s="6"/>
      <c r="G67" s="6"/>
      <c r="H67" s="1"/>
      <c r="I67" s="1"/>
      <c r="J67" s="7">
        <f t="shared" si="2"/>
        <v>0</v>
      </c>
      <c r="K67" s="1"/>
    </row>
    <row r="68" spans="1:11" x14ac:dyDescent="0.3">
      <c r="A68" s="9">
        <v>64</v>
      </c>
      <c r="B68" s="1">
        <v>33</v>
      </c>
      <c r="C68" s="6">
        <f t="shared" si="1"/>
        <v>10.509554140127388</v>
      </c>
      <c r="D68" s="1" t="s">
        <v>17</v>
      </c>
      <c r="E68" s="7">
        <f t="shared" si="0"/>
        <v>8.6703821656050964E-3</v>
      </c>
      <c r="F68" s="6"/>
      <c r="G68" s="6"/>
      <c r="H68" s="1"/>
      <c r="I68" s="1"/>
      <c r="J68" s="7">
        <f t="shared" si="2"/>
        <v>0</v>
      </c>
      <c r="K68" s="1"/>
    </row>
    <row r="69" spans="1:11" x14ac:dyDescent="0.3">
      <c r="A69" s="9">
        <v>65</v>
      </c>
      <c r="B69" s="1">
        <v>34</v>
      </c>
      <c r="C69" s="6">
        <f t="shared" si="1"/>
        <v>10.828025477707007</v>
      </c>
      <c r="D69" s="1" t="s">
        <v>9</v>
      </c>
      <c r="E69" s="7">
        <f t="shared" ref="E69:E102" si="3">3.14*C69^2/4*10^-4</f>
        <v>9.2038216560509575E-3</v>
      </c>
      <c r="F69" s="6"/>
      <c r="G69" s="6"/>
      <c r="H69" s="1"/>
      <c r="I69" s="1"/>
      <c r="J69" s="7">
        <f t="shared" si="2"/>
        <v>0</v>
      </c>
      <c r="K69" s="1"/>
    </row>
    <row r="70" spans="1:11" x14ac:dyDescent="0.3">
      <c r="A70" s="9">
        <v>66</v>
      </c>
      <c r="B70" s="1">
        <v>32</v>
      </c>
      <c r="C70" s="6">
        <f t="shared" ref="C70:C102" si="4">B70/3.14</f>
        <v>10.19108280254777</v>
      </c>
      <c r="D70" s="1" t="s">
        <v>17</v>
      </c>
      <c r="E70" s="7">
        <f t="shared" si="3"/>
        <v>8.1528662420382158E-3</v>
      </c>
      <c r="F70" s="6"/>
      <c r="G70" s="6"/>
      <c r="H70" s="1"/>
      <c r="I70" s="1"/>
      <c r="J70" s="7">
        <f t="shared" ref="J70:J102" si="5">3.14*F70^2/4*10^-4</f>
        <v>0</v>
      </c>
      <c r="K70" s="1"/>
    </row>
    <row r="71" spans="1:11" x14ac:dyDescent="0.3">
      <c r="A71" s="9">
        <v>67</v>
      </c>
      <c r="B71" s="1">
        <v>57</v>
      </c>
      <c r="C71" s="6">
        <f t="shared" si="4"/>
        <v>18.152866242038215</v>
      </c>
      <c r="D71" s="1" t="s">
        <v>9</v>
      </c>
      <c r="E71" s="7">
        <f t="shared" si="3"/>
        <v>2.5867834394904459E-2</v>
      </c>
      <c r="F71" s="6">
        <v>24.5</v>
      </c>
      <c r="G71" s="6">
        <v>25.5</v>
      </c>
      <c r="H71" s="1">
        <v>21</v>
      </c>
      <c r="I71" s="1" t="s">
        <v>9</v>
      </c>
      <c r="J71" s="7">
        <f t="shared" si="5"/>
        <v>4.7119625000000005E-2</v>
      </c>
      <c r="K71" s="1">
        <v>0.504</v>
      </c>
    </row>
    <row r="72" spans="1:11" x14ac:dyDescent="0.3">
      <c r="A72" s="9">
        <v>68</v>
      </c>
      <c r="B72" s="1">
        <v>27</v>
      </c>
      <c r="C72" s="6">
        <f t="shared" si="4"/>
        <v>8.598726114649681</v>
      </c>
      <c r="D72" s="1" t="s">
        <v>17</v>
      </c>
      <c r="E72" s="7">
        <f t="shared" si="3"/>
        <v>5.8041401273885348E-3</v>
      </c>
      <c r="F72" s="6"/>
      <c r="G72" s="6"/>
      <c r="H72" s="1"/>
      <c r="I72" s="1"/>
      <c r="J72" s="7">
        <f t="shared" si="5"/>
        <v>0</v>
      </c>
      <c r="K72" s="1"/>
    </row>
    <row r="73" spans="1:11" x14ac:dyDescent="0.3">
      <c r="A73" s="9">
        <v>69</v>
      </c>
      <c r="B73" s="1">
        <v>49</v>
      </c>
      <c r="C73" s="6">
        <f t="shared" si="4"/>
        <v>15.605095541401273</v>
      </c>
      <c r="D73" s="1" t="s">
        <v>9</v>
      </c>
      <c r="E73" s="7">
        <f t="shared" si="3"/>
        <v>1.911624203821656E-2</v>
      </c>
      <c r="F73" s="6">
        <v>20.5</v>
      </c>
      <c r="G73" s="6">
        <v>24</v>
      </c>
      <c r="H73" s="1">
        <v>22</v>
      </c>
      <c r="I73" s="1" t="s">
        <v>17</v>
      </c>
      <c r="J73" s="7">
        <f t="shared" si="5"/>
        <v>3.2989625000000002E-2</v>
      </c>
      <c r="K73" s="1">
        <v>0.32600000000000001</v>
      </c>
    </row>
    <row r="74" spans="1:11" x14ac:dyDescent="0.3">
      <c r="A74" s="9">
        <v>70</v>
      </c>
      <c r="B74" s="1">
        <v>29</v>
      </c>
      <c r="C74" s="6">
        <f t="shared" si="4"/>
        <v>9.2356687898089174</v>
      </c>
      <c r="D74" s="1" t="s">
        <v>16</v>
      </c>
      <c r="E74" s="7">
        <f t="shared" si="3"/>
        <v>6.6958598726114659E-3</v>
      </c>
      <c r="F74" s="6"/>
      <c r="G74" s="6"/>
      <c r="H74" s="1"/>
      <c r="I74" s="1"/>
      <c r="J74" s="7">
        <f t="shared" si="5"/>
        <v>0</v>
      </c>
      <c r="K74" s="1"/>
    </row>
    <row r="75" spans="1:11" x14ac:dyDescent="0.3">
      <c r="A75" s="9">
        <v>71</v>
      </c>
      <c r="B75" s="1">
        <v>25</v>
      </c>
      <c r="C75" s="6">
        <f t="shared" si="4"/>
        <v>7.9617834394904454</v>
      </c>
      <c r="D75" s="1" t="s">
        <v>17</v>
      </c>
      <c r="E75" s="7">
        <f t="shared" si="3"/>
        <v>4.9761146496815284E-3</v>
      </c>
      <c r="F75" s="6"/>
      <c r="G75" s="6"/>
      <c r="H75" s="1"/>
      <c r="I75" s="1"/>
      <c r="J75" s="7">
        <f t="shared" si="5"/>
        <v>0</v>
      </c>
      <c r="K75" s="1"/>
    </row>
    <row r="76" spans="1:11" x14ac:dyDescent="0.3">
      <c r="A76" s="9">
        <v>72</v>
      </c>
      <c r="B76" s="1">
        <v>43</v>
      </c>
      <c r="C76" s="6">
        <f t="shared" si="4"/>
        <v>13.694267515923567</v>
      </c>
      <c r="D76" s="1" t="s">
        <v>9</v>
      </c>
      <c r="E76" s="7">
        <f t="shared" si="3"/>
        <v>1.4721337579617836E-2</v>
      </c>
      <c r="F76" s="6">
        <v>14</v>
      </c>
      <c r="G76" s="6">
        <v>18</v>
      </c>
      <c r="H76" s="1">
        <v>16.5</v>
      </c>
      <c r="I76" s="1" t="s">
        <v>9</v>
      </c>
      <c r="J76" s="7">
        <f t="shared" si="5"/>
        <v>1.5386000000000002E-2</v>
      </c>
      <c r="K76" s="1">
        <v>0.10199999999999999</v>
      </c>
    </row>
    <row r="77" spans="1:11" x14ac:dyDescent="0.3">
      <c r="A77" s="9">
        <v>73</v>
      </c>
      <c r="B77" s="1">
        <v>36</v>
      </c>
      <c r="C77" s="6">
        <f t="shared" si="4"/>
        <v>11.464968152866241</v>
      </c>
      <c r="D77" s="1" t="s">
        <v>9</v>
      </c>
      <c r="E77" s="7">
        <f t="shared" si="3"/>
        <v>1.0318471337579618E-2</v>
      </c>
      <c r="F77" s="6"/>
      <c r="G77" s="6"/>
      <c r="H77" s="1"/>
      <c r="I77" s="1"/>
      <c r="J77" s="7">
        <f t="shared" si="5"/>
        <v>0</v>
      </c>
      <c r="K77" s="1"/>
    </row>
    <row r="78" spans="1:11" x14ac:dyDescent="0.3">
      <c r="A78" s="9">
        <v>74</v>
      </c>
      <c r="B78" s="1">
        <v>31</v>
      </c>
      <c r="C78" s="6">
        <f t="shared" si="4"/>
        <v>9.872611464968152</v>
      </c>
      <c r="D78" s="1" t="s">
        <v>9</v>
      </c>
      <c r="E78" s="7">
        <f t="shared" si="3"/>
        <v>7.6512738853503183E-3</v>
      </c>
      <c r="F78" s="6"/>
      <c r="G78" s="6"/>
      <c r="H78" s="1"/>
      <c r="I78" s="1"/>
      <c r="J78" s="7">
        <f t="shared" si="5"/>
        <v>0</v>
      </c>
      <c r="K78" s="1"/>
    </row>
    <row r="79" spans="1:11" x14ac:dyDescent="0.3">
      <c r="A79" s="9">
        <v>75</v>
      </c>
      <c r="B79" s="1">
        <v>23</v>
      </c>
      <c r="C79" s="6">
        <f t="shared" si="4"/>
        <v>7.3248407643312099</v>
      </c>
      <c r="D79" s="1" t="s">
        <v>17</v>
      </c>
      <c r="E79" s="7">
        <f t="shared" si="3"/>
        <v>4.211783439490446E-3</v>
      </c>
      <c r="F79" s="6"/>
      <c r="G79" s="6"/>
      <c r="H79" s="1"/>
      <c r="I79" s="1"/>
      <c r="J79" s="7">
        <f t="shared" si="5"/>
        <v>0</v>
      </c>
      <c r="K79" s="1"/>
    </row>
    <row r="80" spans="1:11" x14ac:dyDescent="0.3">
      <c r="A80" s="9">
        <v>76</v>
      </c>
      <c r="B80" s="1">
        <v>31</v>
      </c>
      <c r="C80" s="6">
        <f t="shared" si="4"/>
        <v>9.872611464968152</v>
      </c>
      <c r="D80" s="1" t="s">
        <v>9</v>
      </c>
      <c r="E80" s="7">
        <f t="shared" si="3"/>
        <v>7.6512738853503183E-3</v>
      </c>
      <c r="F80" s="6"/>
      <c r="G80" s="6"/>
      <c r="H80" s="1"/>
      <c r="I80" s="1"/>
      <c r="J80" s="7">
        <f t="shared" si="5"/>
        <v>0</v>
      </c>
      <c r="K80" s="1"/>
    </row>
    <row r="81" spans="1:11" x14ac:dyDescent="0.3">
      <c r="A81" s="9">
        <v>77</v>
      </c>
      <c r="B81" s="1">
        <v>24</v>
      </c>
      <c r="C81" s="6">
        <f t="shared" si="4"/>
        <v>7.6433121019108281</v>
      </c>
      <c r="D81" s="1" t="s">
        <v>17</v>
      </c>
      <c r="E81" s="7">
        <f t="shared" si="3"/>
        <v>4.5859872611464974E-3</v>
      </c>
      <c r="F81" s="6"/>
      <c r="G81" s="6"/>
      <c r="H81" s="1"/>
      <c r="I81" s="1"/>
      <c r="J81" s="7">
        <f t="shared" si="5"/>
        <v>0</v>
      </c>
      <c r="K81" s="1"/>
    </row>
    <row r="82" spans="1:11" x14ac:dyDescent="0.3">
      <c r="A82" s="9">
        <v>78</v>
      </c>
      <c r="B82" s="1">
        <v>54</v>
      </c>
      <c r="C82" s="6">
        <f t="shared" si="4"/>
        <v>17.197452229299362</v>
      </c>
      <c r="D82" s="1" t="s">
        <v>9</v>
      </c>
      <c r="E82" s="7">
        <f t="shared" si="3"/>
        <v>2.3216560509554139E-2</v>
      </c>
      <c r="F82" s="6">
        <v>24</v>
      </c>
      <c r="G82" s="6">
        <v>25.5</v>
      </c>
      <c r="H82" s="1">
        <v>22</v>
      </c>
      <c r="I82" s="1" t="s">
        <v>9</v>
      </c>
      <c r="J82" s="7">
        <f t="shared" si="5"/>
        <v>4.5216000000000006E-2</v>
      </c>
      <c r="K82" s="1">
        <v>0.46400000000000002</v>
      </c>
    </row>
    <row r="83" spans="1:11" x14ac:dyDescent="0.3">
      <c r="A83" s="9">
        <v>79</v>
      </c>
      <c r="B83" s="1">
        <v>41</v>
      </c>
      <c r="C83" s="6">
        <f t="shared" si="4"/>
        <v>13.057324840764331</v>
      </c>
      <c r="D83" s="1" t="s">
        <v>9</v>
      </c>
      <c r="E83" s="7">
        <f t="shared" si="3"/>
        <v>1.3383757961783441E-2</v>
      </c>
      <c r="F83" s="6">
        <v>14.5</v>
      </c>
      <c r="G83" s="6">
        <v>22</v>
      </c>
      <c r="H83" s="1">
        <v>19</v>
      </c>
      <c r="I83" s="1" t="s">
        <v>9</v>
      </c>
      <c r="J83" s="7">
        <f t="shared" si="5"/>
        <v>1.6504625000000002E-2</v>
      </c>
      <c r="K83" s="1">
        <v>0.14499999999999999</v>
      </c>
    </row>
    <row r="84" spans="1:11" x14ac:dyDescent="0.3">
      <c r="A84" s="9">
        <v>80</v>
      </c>
      <c r="B84" s="1">
        <v>34</v>
      </c>
      <c r="C84" s="6">
        <f t="shared" si="4"/>
        <v>10.828025477707007</v>
      </c>
      <c r="D84" s="1" t="s">
        <v>16</v>
      </c>
      <c r="E84" s="7">
        <f t="shared" si="3"/>
        <v>9.2038216560509575E-3</v>
      </c>
      <c r="F84" s="6">
        <v>11.5</v>
      </c>
      <c r="G84" s="6">
        <v>18</v>
      </c>
      <c r="H84" s="1">
        <v>16</v>
      </c>
      <c r="I84" s="1" t="s">
        <v>9</v>
      </c>
      <c r="J84" s="7">
        <f t="shared" si="5"/>
        <v>1.0381625000000002E-2</v>
      </c>
      <c r="K84" s="1">
        <v>6.9000000000000006E-2</v>
      </c>
    </row>
    <row r="85" spans="1:11" x14ac:dyDescent="0.3">
      <c r="A85" s="9">
        <v>81</v>
      </c>
      <c r="B85" s="1">
        <v>23</v>
      </c>
      <c r="C85" s="6">
        <f t="shared" si="4"/>
        <v>7.3248407643312099</v>
      </c>
      <c r="D85" s="1" t="s">
        <v>17</v>
      </c>
      <c r="E85" s="7">
        <f t="shared" si="3"/>
        <v>4.211783439490446E-3</v>
      </c>
      <c r="F85" s="6"/>
      <c r="G85" s="6"/>
      <c r="H85" s="1"/>
      <c r="I85" s="1"/>
      <c r="J85" s="7">
        <f t="shared" si="5"/>
        <v>0</v>
      </c>
      <c r="K85" s="1"/>
    </row>
    <row r="86" spans="1:11" x14ac:dyDescent="0.3">
      <c r="A86" s="9">
        <v>82</v>
      </c>
      <c r="B86" s="1">
        <v>45</v>
      </c>
      <c r="C86" s="6">
        <f t="shared" si="4"/>
        <v>14.331210191082802</v>
      </c>
      <c r="D86" s="1" t="s">
        <v>9</v>
      </c>
      <c r="E86" s="7">
        <f t="shared" si="3"/>
        <v>1.6122611464968153E-2</v>
      </c>
      <c r="F86" s="6">
        <v>15</v>
      </c>
      <c r="G86" s="6">
        <v>20</v>
      </c>
      <c r="H86" s="1">
        <v>18</v>
      </c>
      <c r="I86" s="1" t="s">
        <v>17</v>
      </c>
      <c r="J86" s="7">
        <f t="shared" si="5"/>
        <v>1.7662500000000001E-2</v>
      </c>
      <c r="K86" s="1">
        <v>0.13300000000000001</v>
      </c>
    </row>
    <row r="87" spans="1:11" x14ac:dyDescent="0.3">
      <c r="A87" s="9">
        <v>83</v>
      </c>
      <c r="B87" s="1">
        <v>33</v>
      </c>
      <c r="C87" s="6">
        <f t="shared" si="4"/>
        <v>10.509554140127388</v>
      </c>
      <c r="D87" s="1" t="s">
        <v>9</v>
      </c>
      <c r="E87" s="7">
        <f t="shared" si="3"/>
        <v>8.6703821656050964E-3</v>
      </c>
      <c r="F87" s="6"/>
      <c r="G87" s="6"/>
      <c r="H87" s="1"/>
      <c r="I87" s="1"/>
      <c r="J87" s="7">
        <f t="shared" si="5"/>
        <v>0</v>
      </c>
      <c r="K87" s="1"/>
    </row>
    <row r="88" spans="1:11" x14ac:dyDescent="0.3">
      <c r="A88" s="9">
        <v>84</v>
      </c>
      <c r="B88" s="1">
        <v>23</v>
      </c>
      <c r="C88" s="6">
        <f t="shared" si="4"/>
        <v>7.3248407643312099</v>
      </c>
      <c r="D88" s="1" t="s">
        <v>17</v>
      </c>
      <c r="E88" s="7">
        <f t="shared" si="3"/>
        <v>4.211783439490446E-3</v>
      </c>
      <c r="F88" s="6"/>
      <c r="G88" s="6"/>
      <c r="H88" s="1"/>
      <c r="I88" s="1"/>
      <c r="J88" s="7">
        <f t="shared" si="5"/>
        <v>0</v>
      </c>
      <c r="K88" s="1"/>
    </row>
    <row r="89" spans="1:11" x14ac:dyDescent="0.3">
      <c r="A89" s="9">
        <v>85</v>
      </c>
      <c r="B89" s="1">
        <v>46</v>
      </c>
      <c r="C89" s="6">
        <f t="shared" si="4"/>
        <v>14.64968152866242</v>
      </c>
      <c r="D89" s="1" t="s">
        <v>16</v>
      </c>
      <c r="E89" s="7">
        <f t="shared" si="3"/>
        <v>1.6847133757961784E-2</v>
      </c>
      <c r="F89" s="6">
        <v>18.5</v>
      </c>
      <c r="G89" s="6">
        <v>24.5</v>
      </c>
      <c r="H89" s="1">
        <v>22</v>
      </c>
      <c r="I89" s="1" t="s">
        <v>9</v>
      </c>
      <c r="J89" s="7">
        <f t="shared" si="5"/>
        <v>2.6866625000000002E-2</v>
      </c>
      <c r="K89" s="1">
        <v>0.27500000000000002</v>
      </c>
    </row>
    <row r="90" spans="1:11" x14ac:dyDescent="0.3">
      <c r="A90" s="9">
        <v>86</v>
      </c>
      <c r="B90" s="1">
        <v>56</v>
      </c>
      <c r="C90" s="6">
        <f t="shared" si="4"/>
        <v>17.834394904458598</v>
      </c>
      <c r="D90" s="1" t="s">
        <v>9</v>
      </c>
      <c r="E90" s="7">
        <f t="shared" si="3"/>
        <v>2.4968152866242037E-2</v>
      </c>
      <c r="F90" s="6">
        <v>18</v>
      </c>
      <c r="G90" s="6">
        <v>18</v>
      </c>
      <c r="H90" s="1">
        <v>16</v>
      </c>
      <c r="I90" s="1" t="s">
        <v>9</v>
      </c>
      <c r="J90" s="7">
        <f t="shared" si="5"/>
        <v>2.5434000000000002E-2</v>
      </c>
      <c r="K90" s="1">
        <v>0.17899999999999999</v>
      </c>
    </row>
    <row r="91" spans="1:11" x14ac:dyDescent="0.3">
      <c r="A91" s="9">
        <v>87</v>
      </c>
      <c r="B91" s="1">
        <v>27</v>
      </c>
      <c r="C91" s="6">
        <f t="shared" si="4"/>
        <v>8.598726114649681</v>
      </c>
      <c r="D91" s="1" t="s">
        <v>9</v>
      </c>
      <c r="E91" s="7">
        <f t="shared" si="3"/>
        <v>5.8041401273885348E-3</v>
      </c>
      <c r="F91" s="6"/>
      <c r="G91" s="6"/>
      <c r="H91" s="1"/>
      <c r="I91" s="1"/>
      <c r="J91" s="7">
        <f t="shared" si="5"/>
        <v>0</v>
      </c>
      <c r="K91" s="1"/>
    </row>
    <row r="92" spans="1:11" x14ac:dyDescent="0.3">
      <c r="A92" s="9">
        <v>88</v>
      </c>
      <c r="B92" s="1">
        <v>34</v>
      </c>
      <c r="C92" s="6">
        <f t="shared" si="4"/>
        <v>10.828025477707007</v>
      </c>
      <c r="D92" s="1" t="s">
        <v>17</v>
      </c>
      <c r="E92" s="7">
        <f t="shared" si="3"/>
        <v>9.2038216560509575E-3</v>
      </c>
      <c r="F92" s="6"/>
      <c r="G92" s="6"/>
      <c r="H92" s="1"/>
      <c r="I92" s="1"/>
      <c r="J92" s="7">
        <f t="shared" si="5"/>
        <v>0</v>
      </c>
      <c r="K92" s="1"/>
    </row>
    <row r="93" spans="1:11" x14ac:dyDescent="0.3">
      <c r="A93" s="9">
        <v>89</v>
      </c>
      <c r="B93" s="1">
        <v>52</v>
      </c>
      <c r="C93" s="6">
        <f t="shared" si="4"/>
        <v>16.560509554140125</v>
      </c>
      <c r="D93" s="1" t="s">
        <v>9</v>
      </c>
      <c r="E93" s="7">
        <f t="shared" si="3"/>
        <v>2.1528662420382164E-2</v>
      </c>
      <c r="F93" s="6">
        <v>20</v>
      </c>
      <c r="G93" s="6">
        <v>26.6</v>
      </c>
      <c r="H93" s="1">
        <v>22</v>
      </c>
      <c r="I93" s="1" t="s">
        <v>9</v>
      </c>
      <c r="J93" s="7">
        <f t="shared" si="5"/>
        <v>3.1400000000000004E-2</v>
      </c>
      <c r="K93" s="1">
        <v>0.33</v>
      </c>
    </row>
    <row r="94" spans="1:11" x14ac:dyDescent="0.3">
      <c r="A94" s="9">
        <v>90</v>
      </c>
      <c r="B94" s="1">
        <v>53</v>
      </c>
      <c r="C94" s="6">
        <f t="shared" si="4"/>
        <v>16.878980891719745</v>
      </c>
      <c r="D94" s="1" t="s">
        <v>9</v>
      </c>
      <c r="E94" s="7">
        <f t="shared" si="3"/>
        <v>2.2364649681528664E-2</v>
      </c>
      <c r="F94" s="6">
        <v>23</v>
      </c>
      <c r="G94" s="6">
        <v>26.6</v>
      </c>
      <c r="H94" s="1">
        <v>22</v>
      </c>
      <c r="I94" s="1" t="s">
        <v>9</v>
      </c>
      <c r="J94" s="7">
        <f t="shared" si="5"/>
        <v>4.1526500000000008E-2</v>
      </c>
      <c r="K94" s="1">
        <v>0.441</v>
      </c>
    </row>
    <row r="95" spans="1:11" x14ac:dyDescent="0.3">
      <c r="A95" s="9">
        <v>91</v>
      </c>
      <c r="B95" s="1">
        <v>59</v>
      </c>
      <c r="C95" s="6">
        <f t="shared" si="4"/>
        <v>18.789808917197451</v>
      </c>
      <c r="D95" s="1" t="s">
        <v>9</v>
      </c>
      <c r="E95" s="7">
        <f t="shared" si="3"/>
        <v>2.7714968152866244E-2</v>
      </c>
      <c r="F95" s="6">
        <v>21</v>
      </c>
      <c r="G95" s="6">
        <v>25.5</v>
      </c>
      <c r="H95" s="1">
        <v>22</v>
      </c>
      <c r="I95" s="1" t="s">
        <v>9</v>
      </c>
      <c r="J95" s="7">
        <f t="shared" si="5"/>
        <v>3.4618500000000003E-2</v>
      </c>
      <c r="K95" s="1">
        <v>0.35199999999999998</v>
      </c>
    </row>
    <row r="96" spans="1:11" x14ac:dyDescent="0.3">
      <c r="A96" s="9">
        <v>92</v>
      </c>
      <c r="B96" s="1"/>
      <c r="C96" s="6">
        <f t="shared" si="4"/>
        <v>0</v>
      </c>
      <c r="D96" s="1"/>
      <c r="E96" s="7">
        <f t="shared" si="3"/>
        <v>0</v>
      </c>
      <c r="F96" s="6">
        <v>18.5</v>
      </c>
      <c r="G96" s="6">
        <v>24</v>
      </c>
      <c r="H96" s="1">
        <v>23</v>
      </c>
      <c r="I96" s="1" t="s">
        <v>16</v>
      </c>
      <c r="J96" s="7">
        <f t="shared" si="5"/>
        <v>2.6866625000000002E-2</v>
      </c>
      <c r="K96" s="1">
        <v>0.26400000000000001</v>
      </c>
    </row>
    <row r="97" spans="1:12" x14ac:dyDescent="0.3">
      <c r="A97" s="9">
        <v>93</v>
      </c>
      <c r="B97" s="1">
        <v>52</v>
      </c>
      <c r="C97" s="6">
        <f t="shared" si="4"/>
        <v>16.560509554140125</v>
      </c>
      <c r="D97" s="1" t="s">
        <v>9</v>
      </c>
      <c r="E97" s="7">
        <f t="shared" si="3"/>
        <v>2.1528662420382164E-2</v>
      </c>
      <c r="F97" s="6">
        <v>20</v>
      </c>
      <c r="G97" s="6">
        <v>23.5</v>
      </c>
      <c r="H97" s="1">
        <v>21</v>
      </c>
      <c r="I97" s="1" t="s">
        <v>9</v>
      </c>
      <c r="J97" s="7">
        <f t="shared" si="5"/>
        <v>3.1400000000000004E-2</v>
      </c>
      <c r="K97" s="1">
        <v>0.29399999999999998</v>
      </c>
    </row>
    <row r="98" spans="1:12" x14ac:dyDescent="0.3">
      <c r="A98" s="10">
        <v>94</v>
      </c>
      <c r="B98" s="7">
        <v>63</v>
      </c>
      <c r="C98" s="8">
        <f t="shared" si="4"/>
        <v>20.063694267515924</v>
      </c>
      <c r="D98" s="7" t="s">
        <v>9</v>
      </c>
      <c r="E98" s="7">
        <f t="shared" si="3"/>
        <v>3.1600318471337589E-2</v>
      </c>
      <c r="F98" s="8">
        <v>22.5</v>
      </c>
      <c r="G98" s="8">
        <v>26.6</v>
      </c>
      <c r="H98" s="7">
        <v>12</v>
      </c>
      <c r="I98" s="7" t="s">
        <v>9</v>
      </c>
      <c r="J98" s="7">
        <f t="shared" si="5"/>
        <v>3.9740625000000002E-2</v>
      </c>
      <c r="K98" s="1">
        <v>0.441</v>
      </c>
    </row>
    <row r="99" spans="1:12" x14ac:dyDescent="0.3">
      <c r="A99" s="10">
        <v>95</v>
      </c>
      <c r="B99" s="7">
        <v>26</v>
      </c>
      <c r="C99" s="8">
        <f t="shared" si="4"/>
        <v>8.2802547770700627</v>
      </c>
      <c r="D99" s="7" t="s">
        <v>17</v>
      </c>
      <c r="E99" s="7">
        <f t="shared" si="3"/>
        <v>5.3821656050955409E-3</v>
      </c>
      <c r="F99" s="8"/>
      <c r="G99" s="8"/>
      <c r="H99" s="7"/>
      <c r="I99" s="7"/>
      <c r="J99" s="7">
        <f t="shared" si="5"/>
        <v>0</v>
      </c>
      <c r="K99" s="1"/>
    </row>
    <row r="100" spans="1:12" x14ac:dyDescent="0.3">
      <c r="A100" s="10">
        <v>96</v>
      </c>
      <c r="B100" s="7">
        <v>57</v>
      </c>
      <c r="C100" s="8">
        <f t="shared" si="4"/>
        <v>18.152866242038215</v>
      </c>
      <c r="D100" s="7" t="s">
        <v>9</v>
      </c>
      <c r="E100" s="7">
        <f t="shared" si="3"/>
        <v>2.5867834394904459E-2</v>
      </c>
      <c r="F100" s="8">
        <v>22.5</v>
      </c>
      <c r="G100" s="8">
        <v>25.5</v>
      </c>
      <c r="H100" s="7">
        <v>22</v>
      </c>
      <c r="I100" s="7" t="s">
        <v>9</v>
      </c>
      <c r="J100" s="7">
        <f t="shared" si="5"/>
        <v>3.9740625000000002E-2</v>
      </c>
      <c r="K100" s="1">
        <v>0.42499999999999999</v>
      </c>
    </row>
    <row r="101" spans="1:12" x14ac:dyDescent="0.3">
      <c r="A101" s="10">
        <v>97</v>
      </c>
      <c r="B101" s="7">
        <v>34</v>
      </c>
      <c r="C101" s="8">
        <f t="shared" si="4"/>
        <v>10.828025477707007</v>
      </c>
      <c r="D101" s="7" t="s">
        <v>9</v>
      </c>
      <c r="E101" s="7">
        <f t="shared" si="3"/>
        <v>9.2038216560509575E-3</v>
      </c>
      <c r="F101" s="8"/>
      <c r="G101" s="8"/>
      <c r="H101" s="7"/>
      <c r="I101" s="7"/>
      <c r="J101" s="7">
        <f t="shared" si="5"/>
        <v>0</v>
      </c>
      <c r="K101" s="1"/>
    </row>
    <row r="102" spans="1:12" x14ac:dyDescent="0.3">
      <c r="A102" s="10">
        <v>98</v>
      </c>
      <c r="B102" s="7">
        <v>54</v>
      </c>
      <c r="C102" s="8">
        <f t="shared" si="4"/>
        <v>17.197452229299362</v>
      </c>
      <c r="D102" s="7" t="s">
        <v>18</v>
      </c>
      <c r="E102" s="7">
        <f t="shared" si="3"/>
        <v>2.3216560509554139E-2</v>
      </c>
      <c r="F102" s="8"/>
      <c r="G102" s="8"/>
      <c r="H102" s="7"/>
      <c r="I102" s="7"/>
      <c r="J102" s="7">
        <f t="shared" si="5"/>
        <v>0</v>
      </c>
      <c r="K102" s="1"/>
    </row>
    <row r="103" spans="1:12" x14ac:dyDescent="0.3">
      <c r="A103" s="17" t="s">
        <v>27</v>
      </c>
      <c r="B103" s="21"/>
      <c r="C103" s="22">
        <f>B103/3.14+AVERAGE(C5:C102)</f>
        <v>12.335889769920703</v>
      </c>
      <c r="D103" s="17">
        <f>COUNT(B5:B102)</f>
        <v>96</v>
      </c>
      <c r="E103" s="17">
        <f>SUM(E5:E102)</f>
        <v>1.3402388535031848</v>
      </c>
      <c r="F103" s="17">
        <f>AVERAGE($F5:$F102)</f>
        <v>19.441860465116278</v>
      </c>
      <c r="G103" s="17">
        <f>AVERAGE(G5:G102)</f>
        <v>22.983720930232561</v>
      </c>
      <c r="H103" s="17">
        <f>AVERAGE(H5:H102)</f>
        <v>20.197674418604652</v>
      </c>
      <c r="I103" s="17">
        <f>COUNT(F5:F102)</f>
        <v>43</v>
      </c>
      <c r="J103" s="17">
        <f>SUM(J5:J102)</f>
        <v>1.3784207500000005</v>
      </c>
      <c r="K103" s="17">
        <f>SUM(K5:K102)</f>
        <v>13.166000000000006</v>
      </c>
      <c r="L103" s="17">
        <f>1/0.005*K103</f>
        <v>2633.2000000000012</v>
      </c>
    </row>
    <row r="104" spans="1:12" ht="72" x14ac:dyDescent="0.3">
      <c r="A104" s="15" t="s">
        <v>39</v>
      </c>
      <c r="B104" s="14"/>
      <c r="C104" s="3" t="s">
        <v>33</v>
      </c>
      <c r="D104" s="3" t="s">
        <v>28</v>
      </c>
      <c r="E104" s="3" t="s">
        <v>37</v>
      </c>
      <c r="F104" s="4" t="s">
        <v>34</v>
      </c>
      <c r="G104" s="4" t="s">
        <v>35</v>
      </c>
      <c r="H104" s="4" t="s">
        <v>36</v>
      </c>
      <c r="I104" s="4" t="s">
        <v>29</v>
      </c>
      <c r="J104" s="4" t="s">
        <v>38</v>
      </c>
      <c r="K104" s="4" t="s">
        <v>40</v>
      </c>
      <c r="L104" s="4" t="s">
        <v>42</v>
      </c>
    </row>
    <row r="105" spans="1:12" x14ac:dyDescent="0.3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 ht="14.4" customHeight="1" x14ac:dyDescent="0.3">
      <c r="A106" s="11">
        <f>195-D103</f>
        <v>99</v>
      </c>
      <c r="B106" s="11">
        <f>D103-I103</f>
        <v>53</v>
      </c>
      <c r="C106" s="11">
        <f>195-I103</f>
        <v>152</v>
      </c>
      <c r="E106" s="11">
        <f>A102-D103</f>
        <v>2</v>
      </c>
      <c r="F106" s="11">
        <f>A102/100*E106</f>
        <v>1.96</v>
      </c>
    </row>
    <row r="107" spans="1:12" ht="28.8" x14ac:dyDescent="0.3">
      <c r="A107" s="15" t="s">
        <v>30</v>
      </c>
      <c r="B107" s="15" t="s">
        <v>31</v>
      </c>
      <c r="C107" s="15" t="s">
        <v>32</v>
      </c>
      <c r="E107" s="15" t="s">
        <v>58</v>
      </c>
      <c r="F107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62F1-E987-43BF-B285-7E101446DD8F}">
  <dimension ref="A1:N60"/>
  <sheetViews>
    <sheetView topLeftCell="A38" workbookViewId="0">
      <selection activeCell="M5" sqref="M5:N11"/>
    </sheetView>
  </sheetViews>
  <sheetFormatPr defaultRowHeight="14.4" x14ac:dyDescent="0.3"/>
  <cols>
    <col min="1" max="10" width="14.77734375" customWidth="1"/>
    <col min="11" max="11" width="14.77734375" style="25" customWidth="1"/>
    <col min="12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46</v>
      </c>
      <c r="B2" s="1" t="s">
        <v>4</v>
      </c>
      <c r="C2" s="1" t="s">
        <v>47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</row>
    <row r="5" spans="1:14" x14ac:dyDescent="0.3">
      <c r="A5" s="9">
        <v>1</v>
      </c>
      <c r="B5" s="1">
        <v>24</v>
      </c>
      <c r="C5" s="6">
        <f>B5/3.14</f>
        <v>7.6433121019108281</v>
      </c>
      <c r="D5" s="1" t="s">
        <v>9</v>
      </c>
      <c r="E5" s="7">
        <f t="shared" ref="E5:E55" si="0">3.14*C5^2/4*10^-4</f>
        <v>4.5859872611464974E-3</v>
      </c>
      <c r="F5" s="6"/>
      <c r="G5" s="6"/>
      <c r="H5" s="1"/>
      <c r="I5" s="1"/>
      <c r="J5" s="7">
        <f>3.14*F5^2/4*10^-4</f>
        <v>0</v>
      </c>
      <c r="K5" s="7"/>
      <c r="M5" t="s">
        <v>9</v>
      </c>
      <c r="N5">
        <f>COUNTIF(I5:I102,"N")</f>
        <v>21</v>
      </c>
    </row>
    <row r="6" spans="1:14" x14ac:dyDescent="0.3">
      <c r="A6" s="9">
        <v>2</v>
      </c>
      <c r="B6" s="1"/>
      <c r="C6" s="6">
        <f t="shared" ref="C6:C55" si="1">B6/3.14</f>
        <v>0</v>
      </c>
      <c r="D6" s="1"/>
      <c r="E6" s="7">
        <f t="shared" si="0"/>
        <v>0</v>
      </c>
      <c r="F6" s="6">
        <v>20</v>
      </c>
      <c r="G6" s="6">
        <v>25.5</v>
      </c>
      <c r="H6" s="1">
        <v>22</v>
      </c>
      <c r="I6" s="1" t="s">
        <v>17</v>
      </c>
      <c r="J6" s="7">
        <f t="shared" ref="J6:J55" si="2">3.14*F6^2/4*10^-4</f>
        <v>3.1400000000000004E-2</v>
      </c>
      <c r="K6" s="7">
        <v>0.318</v>
      </c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30</v>
      </c>
      <c r="C7" s="6">
        <f t="shared" si="1"/>
        <v>9.5541401273885338</v>
      </c>
      <c r="D7" s="1" t="s">
        <v>16</v>
      </c>
      <c r="E7" s="7">
        <f t="shared" si="0"/>
        <v>7.1656050955414006E-3</v>
      </c>
      <c r="F7" s="6"/>
      <c r="G7" s="6"/>
      <c r="H7" s="1"/>
      <c r="I7" s="1"/>
      <c r="J7" s="7">
        <f t="shared" si="2"/>
        <v>0</v>
      </c>
      <c r="K7" s="7"/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53</v>
      </c>
      <c r="C8" s="6">
        <f t="shared" si="1"/>
        <v>16.878980891719745</v>
      </c>
      <c r="D8" s="1" t="s">
        <v>9</v>
      </c>
      <c r="E8" s="7">
        <f t="shared" si="0"/>
        <v>2.2364649681528664E-2</v>
      </c>
      <c r="F8" s="6">
        <v>24</v>
      </c>
      <c r="G8" s="6">
        <v>26.5</v>
      </c>
      <c r="H8" s="1">
        <v>23</v>
      </c>
      <c r="I8" s="1" t="s">
        <v>9</v>
      </c>
      <c r="J8" s="7">
        <f t="shared" si="2"/>
        <v>4.5216000000000006E-2</v>
      </c>
      <c r="K8" s="7">
        <v>0.52300000000000002</v>
      </c>
      <c r="M8" t="s">
        <v>17</v>
      </c>
      <c r="N8">
        <f>COUNTIF(I5:I102,"J")</f>
        <v>5</v>
      </c>
    </row>
    <row r="9" spans="1:14" x14ac:dyDescent="0.3">
      <c r="A9" s="9">
        <v>5</v>
      </c>
      <c r="B9" s="1"/>
      <c r="C9" s="6">
        <f t="shared" si="1"/>
        <v>0</v>
      </c>
      <c r="D9" s="1"/>
      <c r="E9" s="7">
        <f t="shared" si="0"/>
        <v>0</v>
      </c>
      <c r="F9" s="6">
        <v>18</v>
      </c>
      <c r="G9" s="6">
        <v>23</v>
      </c>
      <c r="H9" s="1">
        <v>20</v>
      </c>
      <c r="I9" s="1" t="s">
        <v>9</v>
      </c>
      <c r="J9" s="7">
        <f t="shared" si="2"/>
        <v>2.5434000000000002E-2</v>
      </c>
      <c r="K9" s="7">
        <v>0.22600000000000001</v>
      </c>
      <c r="M9" t="s">
        <v>18</v>
      </c>
      <c r="N9">
        <f>COUNTIF(I5:I104,"V")</f>
        <v>0</v>
      </c>
    </row>
    <row r="10" spans="1:14" x14ac:dyDescent="0.3">
      <c r="A10" s="9">
        <v>6</v>
      </c>
      <c r="B10" s="1"/>
      <c r="C10" s="6">
        <f t="shared" si="1"/>
        <v>0</v>
      </c>
      <c r="D10" s="1"/>
      <c r="E10" s="7">
        <f t="shared" si="0"/>
        <v>0</v>
      </c>
      <c r="F10" s="6">
        <v>23.5</v>
      </c>
      <c r="G10" s="6">
        <v>25.5</v>
      </c>
      <c r="H10" s="1">
        <v>23.5</v>
      </c>
      <c r="I10" s="1" t="s">
        <v>9</v>
      </c>
      <c r="J10" s="7">
        <f t="shared" si="2"/>
        <v>4.3351625000000005E-2</v>
      </c>
      <c r="K10" s="7">
        <v>0.46400000000000002</v>
      </c>
    </row>
    <row r="11" spans="1:14" x14ac:dyDescent="0.3">
      <c r="A11" s="9">
        <v>7</v>
      </c>
      <c r="B11" s="1">
        <v>68</v>
      </c>
      <c r="C11" s="6">
        <f t="shared" si="1"/>
        <v>21.656050955414013</v>
      </c>
      <c r="D11" s="1" t="s">
        <v>9</v>
      </c>
      <c r="E11" s="7">
        <f t="shared" si="0"/>
        <v>3.681528662420383E-2</v>
      </c>
      <c r="F11" s="6"/>
      <c r="G11" s="6"/>
      <c r="H11" s="1"/>
      <c r="I11" s="1"/>
      <c r="J11" s="7">
        <f t="shared" si="2"/>
        <v>0</v>
      </c>
      <c r="K11" s="7"/>
      <c r="M11" t="s">
        <v>74</v>
      </c>
      <c r="N11">
        <f>SUM(N5:N9)</f>
        <v>26</v>
      </c>
    </row>
    <row r="12" spans="1:14" x14ac:dyDescent="0.3">
      <c r="A12" s="9">
        <v>8</v>
      </c>
      <c r="B12" s="1">
        <v>34</v>
      </c>
      <c r="C12" s="6">
        <f t="shared" si="1"/>
        <v>10.828025477707007</v>
      </c>
      <c r="D12" s="1" t="s">
        <v>9</v>
      </c>
      <c r="E12" s="7">
        <f t="shared" si="0"/>
        <v>9.2038216560509575E-3</v>
      </c>
      <c r="F12" s="6"/>
      <c r="G12" s="6"/>
      <c r="H12" s="1"/>
      <c r="I12" s="1"/>
      <c r="J12" s="7">
        <f t="shared" si="2"/>
        <v>0</v>
      </c>
      <c r="K12" s="7"/>
    </row>
    <row r="13" spans="1:14" x14ac:dyDescent="0.3">
      <c r="A13" s="9">
        <v>9</v>
      </c>
      <c r="B13" s="1"/>
      <c r="C13" s="6">
        <f t="shared" si="1"/>
        <v>0</v>
      </c>
      <c r="D13" s="1"/>
      <c r="E13" s="7">
        <f t="shared" si="0"/>
        <v>0</v>
      </c>
      <c r="F13" s="6">
        <v>13.5</v>
      </c>
      <c r="G13" s="6">
        <v>23</v>
      </c>
      <c r="H13" s="1">
        <v>21</v>
      </c>
      <c r="I13" s="1" t="s">
        <v>17</v>
      </c>
      <c r="J13" s="7">
        <f t="shared" si="2"/>
        <v>1.4306625E-2</v>
      </c>
      <c r="K13" s="7">
        <v>0.129</v>
      </c>
    </row>
    <row r="14" spans="1:14" x14ac:dyDescent="0.3">
      <c r="A14" s="9">
        <v>10</v>
      </c>
      <c r="B14" s="1">
        <v>33</v>
      </c>
      <c r="C14" s="6">
        <f t="shared" si="1"/>
        <v>10.509554140127388</v>
      </c>
      <c r="D14" s="1" t="s">
        <v>9</v>
      </c>
      <c r="E14" s="7">
        <f t="shared" si="0"/>
        <v>8.6703821656050964E-3</v>
      </c>
      <c r="F14" s="6">
        <v>22</v>
      </c>
      <c r="G14" s="6">
        <v>26</v>
      </c>
      <c r="H14" s="1">
        <v>23</v>
      </c>
      <c r="I14" s="1" t="s">
        <v>9</v>
      </c>
      <c r="J14" s="7">
        <f t="shared" si="2"/>
        <v>3.7994E-2</v>
      </c>
      <c r="K14" s="7">
        <v>0.38800000000000001</v>
      </c>
    </row>
    <row r="15" spans="1:14" x14ac:dyDescent="0.3">
      <c r="A15" s="9">
        <v>11</v>
      </c>
      <c r="B15" s="1">
        <v>48</v>
      </c>
      <c r="C15" s="6">
        <f t="shared" si="1"/>
        <v>15.286624203821656</v>
      </c>
      <c r="D15" s="1" t="s">
        <v>9</v>
      </c>
      <c r="E15" s="7">
        <f t="shared" si="0"/>
        <v>1.8343949044585989E-2</v>
      </c>
      <c r="F15" s="6"/>
      <c r="G15" s="6"/>
      <c r="H15" s="1"/>
      <c r="I15" s="1"/>
      <c r="J15" s="7">
        <f t="shared" si="2"/>
        <v>0</v>
      </c>
      <c r="K15" s="7"/>
    </row>
    <row r="16" spans="1:14" x14ac:dyDescent="0.3">
      <c r="A16" s="9">
        <v>12</v>
      </c>
      <c r="B16" s="1">
        <v>44</v>
      </c>
      <c r="C16" s="6">
        <f t="shared" si="1"/>
        <v>14.012738853503183</v>
      </c>
      <c r="D16" s="1" t="s">
        <v>9</v>
      </c>
      <c r="E16" s="7">
        <f t="shared" si="0"/>
        <v>1.5414012738853502E-2</v>
      </c>
      <c r="F16" s="6">
        <v>20</v>
      </c>
      <c r="G16" s="6">
        <v>24</v>
      </c>
      <c r="H16" s="1">
        <v>22.5</v>
      </c>
      <c r="I16" s="1" t="s">
        <v>9</v>
      </c>
      <c r="J16" s="7">
        <f t="shared" si="2"/>
        <v>3.1400000000000004E-2</v>
      </c>
      <c r="K16" s="7">
        <v>0.29399999999999998</v>
      </c>
    </row>
    <row r="17" spans="1:11" x14ac:dyDescent="0.3">
      <c r="A17" s="9">
        <v>13</v>
      </c>
      <c r="B17" s="1">
        <v>34</v>
      </c>
      <c r="C17" s="6">
        <f t="shared" si="1"/>
        <v>10.828025477707007</v>
      </c>
      <c r="D17" s="6" t="s">
        <v>9</v>
      </c>
      <c r="E17" s="7">
        <f t="shared" si="0"/>
        <v>9.2038216560509575E-3</v>
      </c>
      <c r="F17" s="6"/>
      <c r="G17" s="6"/>
      <c r="H17" s="1"/>
      <c r="I17" s="1"/>
      <c r="J17" s="7">
        <f t="shared" si="2"/>
        <v>0</v>
      </c>
      <c r="K17" s="7"/>
    </row>
    <row r="18" spans="1:11" x14ac:dyDescent="0.3">
      <c r="A18" s="9">
        <v>14</v>
      </c>
      <c r="B18" s="1"/>
      <c r="C18" s="6">
        <f t="shared" si="1"/>
        <v>0</v>
      </c>
      <c r="D18" s="6"/>
      <c r="E18" s="7">
        <f t="shared" si="0"/>
        <v>0</v>
      </c>
      <c r="F18" s="6">
        <v>29</v>
      </c>
      <c r="G18" s="6">
        <v>25.5</v>
      </c>
      <c r="H18" s="1">
        <v>22</v>
      </c>
      <c r="I18" s="1" t="s">
        <v>9</v>
      </c>
      <c r="J18" s="7">
        <f t="shared" si="2"/>
        <v>6.6018500000000008E-2</v>
      </c>
      <c r="K18" s="7">
        <v>0.68200000000000005</v>
      </c>
    </row>
    <row r="19" spans="1:11" x14ac:dyDescent="0.3">
      <c r="A19" s="9">
        <v>15</v>
      </c>
      <c r="B19" s="1"/>
      <c r="C19" s="6">
        <f t="shared" si="1"/>
        <v>0</v>
      </c>
      <c r="D19" s="6"/>
      <c r="E19" s="7">
        <f t="shared" si="0"/>
        <v>0</v>
      </c>
      <c r="F19" s="6">
        <v>24</v>
      </c>
      <c r="G19" s="6">
        <v>25.5</v>
      </c>
      <c r="H19" s="1">
        <v>21</v>
      </c>
      <c r="I19" s="1" t="s">
        <v>9</v>
      </c>
      <c r="J19" s="7">
        <f t="shared" si="2"/>
        <v>4.5216000000000006E-2</v>
      </c>
      <c r="K19" s="7">
        <v>0.46400000000000002</v>
      </c>
    </row>
    <row r="20" spans="1:11" x14ac:dyDescent="0.3">
      <c r="A20" s="9">
        <v>16</v>
      </c>
      <c r="B20" s="1">
        <v>37</v>
      </c>
      <c r="C20" s="6">
        <f t="shared" si="1"/>
        <v>11.783439490445859</v>
      </c>
      <c r="D20" s="6" t="s">
        <v>9</v>
      </c>
      <c r="E20" s="7">
        <f t="shared" si="0"/>
        <v>1.0899681528662422E-2</v>
      </c>
      <c r="F20" s="6"/>
      <c r="G20" s="6"/>
      <c r="H20" s="1"/>
      <c r="I20" s="1"/>
      <c r="J20" s="7">
        <f t="shared" si="2"/>
        <v>0</v>
      </c>
      <c r="K20" s="7"/>
    </row>
    <row r="21" spans="1:11" x14ac:dyDescent="0.3">
      <c r="A21" s="9">
        <v>17</v>
      </c>
      <c r="B21" s="1"/>
      <c r="C21" s="6">
        <f t="shared" si="1"/>
        <v>0</v>
      </c>
      <c r="D21" s="6"/>
      <c r="E21" s="7">
        <f t="shared" si="0"/>
        <v>0</v>
      </c>
      <c r="F21" s="6">
        <v>17</v>
      </c>
      <c r="G21" s="6">
        <v>24.5</v>
      </c>
      <c r="H21" s="1">
        <v>22</v>
      </c>
      <c r="I21" s="1" t="s">
        <v>9</v>
      </c>
      <c r="J21" s="7">
        <f t="shared" si="2"/>
        <v>2.2686500000000002E-2</v>
      </c>
      <c r="K21" s="7">
        <v>0.217</v>
      </c>
    </row>
    <row r="22" spans="1:11" x14ac:dyDescent="0.3">
      <c r="A22" s="9">
        <v>18</v>
      </c>
      <c r="B22" s="1">
        <v>46</v>
      </c>
      <c r="C22" s="6">
        <f t="shared" si="1"/>
        <v>14.64968152866242</v>
      </c>
      <c r="D22" s="6" t="s">
        <v>9</v>
      </c>
      <c r="E22" s="7">
        <f t="shared" si="0"/>
        <v>1.6847133757961784E-2</v>
      </c>
      <c r="F22" s="6"/>
      <c r="G22" s="6"/>
      <c r="H22" s="1"/>
      <c r="I22" s="1"/>
      <c r="J22" s="7">
        <f t="shared" si="2"/>
        <v>0</v>
      </c>
      <c r="K22" s="7"/>
    </row>
    <row r="23" spans="1:11" x14ac:dyDescent="0.3">
      <c r="A23" s="9">
        <v>19</v>
      </c>
      <c r="B23" s="1">
        <v>42</v>
      </c>
      <c r="C23" s="6">
        <f t="shared" si="1"/>
        <v>13.375796178343949</v>
      </c>
      <c r="D23" s="6" t="s">
        <v>16</v>
      </c>
      <c r="E23" s="7">
        <f t="shared" si="0"/>
        <v>1.4044585987261148E-2</v>
      </c>
      <c r="F23" s="6"/>
      <c r="G23" s="6"/>
      <c r="H23" s="1"/>
      <c r="I23" s="1"/>
      <c r="J23" s="7">
        <f t="shared" si="2"/>
        <v>0</v>
      </c>
      <c r="K23" s="7"/>
    </row>
    <row r="24" spans="1:11" x14ac:dyDescent="0.3">
      <c r="A24" s="9">
        <v>20</v>
      </c>
      <c r="B24" s="1">
        <v>40</v>
      </c>
      <c r="C24" s="6">
        <f t="shared" si="1"/>
        <v>12.738853503184712</v>
      </c>
      <c r="D24" s="6" t="s">
        <v>18</v>
      </c>
      <c r="E24" s="7">
        <f t="shared" si="0"/>
        <v>1.2738853503184712E-2</v>
      </c>
      <c r="F24" s="6"/>
      <c r="G24" s="6"/>
      <c r="H24" s="1"/>
      <c r="I24" s="1"/>
      <c r="J24" s="7">
        <f t="shared" si="2"/>
        <v>0</v>
      </c>
      <c r="K24" s="7"/>
    </row>
    <row r="25" spans="1:11" x14ac:dyDescent="0.3">
      <c r="A25" s="9">
        <v>21</v>
      </c>
      <c r="B25" s="1"/>
      <c r="C25" s="6">
        <f t="shared" si="1"/>
        <v>0</v>
      </c>
      <c r="D25" s="6"/>
      <c r="E25" s="7">
        <f t="shared" si="0"/>
        <v>0</v>
      </c>
      <c r="F25" s="6">
        <v>23</v>
      </c>
      <c r="G25" s="6">
        <v>26</v>
      </c>
      <c r="H25" s="1">
        <v>24</v>
      </c>
      <c r="I25" s="1" t="s">
        <v>9</v>
      </c>
      <c r="J25" s="7">
        <f t="shared" si="2"/>
        <v>4.1526500000000008E-2</v>
      </c>
      <c r="K25" s="7">
        <v>0.42499999999999999</v>
      </c>
    </row>
    <row r="26" spans="1:11" x14ac:dyDescent="0.3">
      <c r="A26" s="9">
        <v>22</v>
      </c>
      <c r="B26" s="1"/>
      <c r="C26" s="6">
        <f t="shared" si="1"/>
        <v>0</v>
      </c>
      <c r="D26" s="6"/>
      <c r="E26" s="7">
        <f t="shared" si="0"/>
        <v>0</v>
      </c>
      <c r="F26" s="6">
        <v>24</v>
      </c>
      <c r="G26" s="6">
        <v>24.5</v>
      </c>
      <c r="H26" s="1">
        <v>21</v>
      </c>
      <c r="I26" s="1" t="s">
        <v>9</v>
      </c>
      <c r="J26" s="7">
        <f t="shared" si="2"/>
        <v>4.5216000000000006E-2</v>
      </c>
      <c r="K26" s="7">
        <v>0.48499999999999999</v>
      </c>
    </row>
    <row r="27" spans="1:11" x14ac:dyDescent="0.3">
      <c r="A27" s="9">
        <v>23</v>
      </c>
      <c r="B27" s="1"/>
      <c r="C27" s="6">
        <f t="shared" si="1"/>
        <v>0</v>
      </c>
      <c r="D27" s="6"/>
      <c r="E27" s="7">
        <f t="shared" si="0"/>
        <v>0</v>
      </c>
      <c r="F27" s="6">
        <v>22.5</v>
      </c>
      <c r="G27" s="6">
        <v>24.5</v>
      </c>
      <c r="H27" s="1">
        <v>21</v>
      </c>
      <c r="I27" s="1" t="s">
        <v>9</v>
      </c>
      <c r="J27" s="7">
        <f t="shared" si="2"/>
        <v>3.9740625000000002E-2</v>
      </c>
      <c r="K27" s="7">
        <v>0.40899999999999997</v>
      </c>
    </row>
    <row r="28" spans="1:11" x14ac:dyDescent="0.3">
      <c r="A28" s="9">
        <v>24</v>
      </c>
      <c r="B28" s="1"/>
      <c r="C28" s="6">
        <f t="shared" si="1"/>
        <v>0</v>
      </c>
      <c r="D28" s="1"/>
      <c r="E28" s="7">
        <f t="shared" si="0"/>
        <v>0</v>
      </c>
      <c r="F28" s="6">
        <v>21</v>
      </c>
      <c r="G28" s="6">
        <v>23.5</v>
      </c>
      <c r="H28" s="1">
        <v>19</v>
      </c>
      <c r="I28" s="1" t="s">
        <v>17</v>
      </c>
      <c r="J28" s="7">
        <f t="shared" si="2"/>
        <v>3.4618500000000003E-2</v>
      </c>
      <c r="K28" s="7">
        <v>0.32600000000000001</v>
      </c>
    </row>
    <row r="29" spans="1:11" x14ac:dyDescent="0.3">
      <c r="A29" s="9">
        <v>25</v>
      </c>
      <c r="B29" s="1">
        <v>39</v>
      </c>
      <c r="C29" s="6">
        <f t="shared" si="1"/>
        <v>12.420382165605096</v>
      </c>
      <c r="D29" s="1" t="s">
        <v>9</v>
      </c>
      <c r="E29" s="7">
        <f t="shared" si="0"/>
        <v>1.210987261146497E-2</v>
      </c>
      <c r="F29" s="6"/>
      <c r="G29" s="6"/>
      <c r="H29" s="1"/>
      <c r="I29" s="1"/>
      <c r="J29" s="7">
        <f t="shared" si="2"/>
        <v>0</v>
      </c>
      <c r="K29" s="7"/>
    </row>
    <row r="30" spans="1:11" x14ac:dyDescent="0.3">
      <c r="A30" s="9">
        <v>26</v>
      </c>
      <c r="B30" s="1"/>
      <c r="C30" s="6">
        <f t="shared" si="1"/>
        <v>0</v>
      </c>
      <c r="D30" s="1"/>
      <c r="E30" s="7">
        <f t="shared" si="0"/>
        <v>0</v>
      </c>
      <c r="F30" s="6">
        <v>18.5</v>
      </c>
      <c r="G30" s="6">
        <v>24.5</v>
      </c>
      <c r="H30" s="1">
        <v>23</v>
      </c>
      <c r="I30" s="1" t="s">
        <v>9</v>
      </c>
      <c r="J30" s="7">
        <f t="shared" si="2"/>
        <v>2.6866625000000002E-2</v>
      </c>
      <c r="K30" s="7">
        <v>0.27500000000000002</v>
      </c>
    </row>
    <row r="31" spans="1:11" x14ac:dyDescent="0.3">
      <c r="A31" s="9">
        <v>27</v>
      </c>
      <c r="B31" s="1">
        <v>38</v>
      </c>
      <c r="C31" s="6">
        <f t="shared" si="1"/>
        <v>12.101910828025478</v>
      </c>
      <c r="D31" s="1" t="s">
        <v>9</v>
      </c>
      <c r="E31" s="7">
        <f t="shared" si="0"/>
        <v>1.1496815286624206E-2</v>
      </c>
      <c r="F31" s="6"/>
      <c r="G31" s="6"/>
      <c r="H31" s="1"/>
      <c r="I31" s="1"/>
      <c r="J31" s="7">
        <f t="shared" si="2"/>
        <v>0</v>
      </c>
      <c r="K31" s="7"/>
    </row>
    <row r="32" spans="1:11" x14ac:dyDescent="0.3">
      <c r="A32" s="9">
        <v>28</v>
      </c>
      <c r="B32" s="1">
        <v>50</v>
      </c>
      <c r="C32" s="6">
        <f t="shared" si="1"/>
        <v>15.923566878980891</v>
      </c>
      <c r="D32" s="1" t="s">
        <v>9</v>
      </c>
      <c r="E32" s="7">
        <f t="shared" si="0"/>
        <v>1.9904458598726114E-2</v>
      </c>
      <c r="F32" s="6"/>
      <c r="G32" s="6"/>
      <c r="H32" s="1"/>
      <c r="I32" s="1"/>
      <c r="J32" s="7">
        <f t="shared" si="2"/>
        <v>0</v>
      </c>
      <c r="K32" s="7"/>
    </row>
    <row r="33" spans="1:11" x14ac:dyDescent="0.3">
      <c r="A33" s="9">
        <v>29</v>
      </c>
      <c r="B33" s="1">
        <v>35</v>
      </c>
      <c r="C33" s="6">
        <f t="shared" si="1"/>
        <v>11.146496815286623</v>
      </c>
      <c r="D33" s="1" t="s">
        <v>9</v>
      </c>
      <c r="E33" s="7">
        <f t="shared" si="0"/>
        <v>9.7531847133757957E-3</v>
      </c>
      <c r="F33" s="6"/>
      <c r="G33" s="6"/>
      <c r="H33" s="1"/>
      <c r="I33" s="1"/>
      <c r="J33" s="7">
        <f t="shared" si="2"/>
        <v>0</v>
      </c>
      <c r="K33" s="7"/>
    </row>
    <row r="34" spans="1:11" x14ac:dyDescent="0.3">
      <c r="A34" s="9">
        <v>30</v>
      </c>
      <c r="B34" s="1">
        <v>28</v>
      </c>
      <c r="C34" s="6">
        <f t="shared" si="1"/>
        <v>8.9171974522292992</v>
      </c>
      <c r="D34" s="1" t="s">
        <v>16</v>
      </c>
      <c r="E34" s="7">
        <f t="shared" si="0"/>
        <v>6.2420382165605092E-3</v>
      </c>
      <c r="F34" s="6"/>
      <c r="G34" s="6"/>
      <c r="H34" s="1"/>
      <c r="I34" s="1"/>
      <c r="J34" s="7">
        <f t="shared" si="2"/>
        <v>0</v>
      </c>
      <c r="K34" s="7"/>
    </row>
    <row r="35" spans="1:11" x14ac:dyDescent="0.3">
      <c r="A35" s="9">
        <v>31</v>
      </c>
      <c r="B35" s="1"/>
      <c r="C35" s="6">
        <f t="shared" si="1"/>
        <v>0</v>
      </c>
      <c r="D35" s="1"/>
      <c r="E35" s="7">
        <f t="shared" si="0"/>
        <v>0</v>
      </c>
      <c r="F35" s="6">
        <v>12</v>
      </c>
      <c r="G35" s="6">
        <v>23</v>
      </c>
      <c r="H35" s="1">
        <v>21.5</v>
      </c>
      <c r="I35" s="1" t="s">
        <v>17</v>
      </c>
      <c r="J35" s="7">
        <f t="shared" si="2"/>
        <v>1.1304000000000002E-2</v>
      </c>
      <c r="K35" s="7">
        <v>8.5999999999999993E-2</v>
      </c>
    </row>
    <row r="36" spans="1:11" x14ac:dyDescent="0.3">
      <c r="A36" s="9">
        <v>32</v>
      </c>
      <c r="B36" s="1">
        <v>45</v>
      </c>
      <c r="C36" s="6">
        <f t="shared" si="1"/>
        <v>14.331210191082802</v>
      </c>
      <c r="D36" s="1" t="s">
        <v>9</v>
      </c>
      <c r="E36" s="7">
        <f t="shared" si="0"/>
        <v>1.6122611464968153E-2</v>
      </c>
      <c r="F36" s="6">
        <v>21</v>
      </c>
      <c r="G36" s="6">
        <v>26.6</v>
      </c>
      <c r="H36" s="1">
        <v>23</v>
      </c>
      <c r="I36" s="1" t="s">
        <v>9</v>
      </c>
      <c r="J36" s="7">
        <f t="shared" si="2"/>
        <v>3.4618500000000003E-2</v>
      </c>
      <c r="K36" s="7">
        <v>0.36499999999999999</v>
      </c>
    </row>
    <row r="37" spans="1:11" x14ac:dyDescent="0.3">
      <c r="A37" s="9">
        <v>33</v>
      </c>
      <c r="B37" s="1">
        <v>24</v>
      </c>
      <c r="C37" s="6">
        <f t="shared" si="1"/>
        <v>7.6433121019108281</v>
      </c>
      <c r="D37" s="1" t="s">
        <v>17</v>
      </c>
      <c r="E37" s="7">
        <f t="shared" si="0"/>
        <v>4.5859872611464974E-3</v>
      </c>
      <c r="F37" s="6"/>
      <c r="G37" s="6"/>
      <c r="H37" s="1"/>
      <c r="I37" s="1"/>
      <c r="J37" s="7">
        <f t="shared" si="2"/>
        <v>0</v>
      </c>
      <c r="K37" s="7"/>
    </row>
    <row r="38" spans="1:11" x14ac:dyDescent="0.3">
      <c r="A38" s="9">
        <v>34</v>
      </c>
      <c r="B38" s="1">
        <v>32</v>
      </c>
      <c r="C38" s="6">
        <f t="shared" si="1"/>
        <v>10.19108280254777</v>
      </c>
      <c r="D38" s="1" t="s">
        <v>16</v>
      </c>
      <c r="E38" s="7">
        <f t="shared" si="0"/>
        <v>8.1528662420382158E-3</v>
      </c>
      <c r="F38" s="6"/>
      <c r="G38" s="6"/>
      <c r="H38" s="1"/>
      <c r="I38" s="1"/>
      <c r="J38" s="7">
        <f t="shared" si="2"/>
        <v>0</v>
      </c>
      <c r="K38" s="7"/>
    </row>
    <row r="39" spans="1:11" x14ac:dyDescent="0.3">
      <c r="A39" s="9">
        <v>35</v>
      </c>
      <c r="B39" s="1">
        <v>45</v>
      </c>
      <c r="C39" s="6">
        <f t="shared" si="1"/>
        <v>14.331210191082802</v>
      </c>
      <c r="D39" s="1" t="s">
        <v>9</v>
      </c>
      <c r="E39" s="7">
        <f t="shared" si="0"/>
        <v>1.6122611464968153E-2</v>
      </c>
      <c r="F39" s="6"/>
      <c r="G39" s="6"/>
      <c r="H39" s="1"/>
      <c r="I39" s="1"/>
      <c r="J39" s="7">
        <f t="shared" si="2"/>
        <v>0</v>
      </c>
      <c r="K39" s="7"/>
    </row>
    <row r="40" spans="1:11" x14ac:dyDescent="0.3">
      <c r="A40" s="9">
        <v>36</v>
      </c>
      <c r="B40" s="1">
        <v>42</v>
      </c>
      <c r="C40" s="6">
        <f t="shared" si="1"/>
        <v>13.375796178343949</v>
      </c>
      <c r="D40" s="1" t="s">
        <v>9</v>
      </c>
      <c r="E40" s="7">
        <f t="shared" si="0"/>
        <v>1.4044585987261148E-2</v>
      </c>
      <c r="F40" s="6"/>
      <c r="G40" s="6"/>
      <c r="H40" s="1"/>
      <c r="I40" s="1"/>
      <c r="J40" s="7">
        <f t="shared" si="2"/>
        <v>0</v>
      </c>
      <c r="K40" s="7"/>
    </row>
    <row r="41" spans="1:11" x14ac:dyDescent="0.3">
      <c r="A41" s="9">
        <v>37</v>
      </c>
      <c r="B41" s="1">
        <v>41</v>
      </c>
      <c r="C41" s="6">
        <f t="shared" si="1"/>
        <v>13.057324840764331</v>
      </c>
      <c r="D41" s="1" t="s">
        <v>9</v>
      </c>
      <c r="E41" s="7">
        <f t="shared" si="0"/>
        <v>1.3383757961783441E-2</v>
      </c>
      <c r="F41" s="6">
        <v>17</v>
      </c>
      <c r="G41" s="6">
        <v>24.5</v>
      </c>
      <c r="H41" s="1">
        <v>23</v>
      </c>
      <c r="I41" s="1" t="s">
        <v>9</v>
      </c>
      <c r="J41" s="7">
        <f t="shared" si="2"/>
        <v>2.2686500000000002E-2</v>
      </c>
      <c r="K41" s="7">
        <v>0.217</v>
      </c>
    </row>
    <row r="42" spans="1:11" x14ac:dyDescent="0.3">
      <c r="A42" s="9">
        <v>38</v>
      </c>
      <c r="B42" s="1"/>
      <c r="C42" s="6">
        <f t="shared" si="1"/>
        <v>0</v>
      </c>
      <c r="D42" s="1"/>
      <c r="E42" s="7">
        <f t="shared" si="0"/>
        <v>0</v>
      </c>
      <c r="F42" s="6">
        <v>15</v>
      </c>
      <c r="G42" s="6">
        <v>21</v>
      </c>
      <c r="H42" s="1">
        <v>18.5</v>
      </c>
      <c r="I42" s="1" t="s">
        <v>9</v>
      </c>
      <c r="J42" s="7">
        <f t="shared" si="2"/>
        <v>1.7662500000000001E-2</v>
      </c>
      <c r="K42" s="7">
        <v>0.13900000000000001</v>
      </c>
    </row>
    <row r="43" spans="1:11" x14ac:dyDescent="0.3">
      <c r="A43" s="9">
        <v>39</v>
      </c>
      <c r="B43" s="1">
        <v>35</v>
      </c>
      <c r="C43" s="6">
        <f t="shared" si="1"/>
        <v>11.146496815286623</v>
      </c>
      <c r="D43" s="1" t="s">
        <v>9</v>
      </c>
      <c r="E43" s="7">
        <f t="shared" si="0"/>
        <v>9.7531847133757957E-3</v>
      </c>
      <c r="F43" s="6"/>
      <c r="G43" s="6"/>
      <c r="H43" s="1"/>
      <c r="I43" s="1"/>
      <c r="J43" s="7">
        <f t="shared" si="2"/>
        <v>0</v>
      </c>
      <c r="K43" s="7"/>
    </row>
    <row r="44" spans="1:11" x14ac:dyDescent="0.3">
      <c r="A44" s="9">
        <v>40</v>
      </c>
      <c r="B44" s="1"/>
      <c r="C44" s="6">
        <f t="shared" si="1"/>
        <v>0</v>
      </c>
      <c r="D44" s="1"/>
      <c r="E44" s="7">
        <f t="shared" si="0"/>
        <v>0</v>
      </c>
      <c r="F44" s="6">
        <v>21</v>
      </c>
      <c r="G44" s="6">
        <v>26</v>
      </c>
      <c r="H44" s="1">
        <v>23</v>
      </c>
      <c r="I44" s="1" t="s">
        <v>9</v>
      </c>
      <c r="J44" s="7">
        <f t="shared" si="2"/>
        <v>3.4618500000000003E-2</v>
      </c>
      <c r="K44" s="7">
        <v>0.35199999999999998</v>
      </c>
    </row>
    <row r="45" spans="1:11" x14ac:dyDescent="0.3">
      <c r="A45" s="9">
        <v>41</v>
      </c>
      <c r="B45" s="1"/>
      <c r="C45" s="6">
        <f t="shared" si="1"/>
        <v>0</v>
      </c>
      <c r="D45" s="1"/>
      <c r="E45" s="7">
        <f t="shared" si="0"/>
        <v>0</v>
      </c>
      <c r="F45" s="6">
        <v>15</v>
      </c>
      <c r="G45" s="6">
        <v>18</v>
      </c>
      <c r="H45" s="1">
        <v>16</v>
      </c>
      <c r="I45" s="1" t="s">
        <v>17</v>
      </c>
      <c r="J45" s="7">
        <f t="shared" si="2"/>
        <v>1.7662500000000001E-2</v>
      </c>
      <c r="K45" s="7">
        <v>0.12</v>
      </c>
    </row>
    <row r="46" spans="1:11" x14ac:dyDescent="0.3">
      <c r="A46" s="9">
        <v>42</v>
      </c>
      <c r="B46" s="1">
        <v>72</v>
      </c>
      <c r="C46" s="6">
        <f t="shared" si="1"/>
        <v>22.929936305732483</v>
      </c>
      <c r="D46" s="1" t="s">
        <v>9</v>
      </c>
      <c r="E46" s="7">
        <f t="shared" si="0"/>
        <v>4.1273885350318472E-2</v>
      </c>
      <c r="F46" s="6"/>
      <c r="G46" s="6"/>
      <c r="H46" s="1"/>
      <c r="I46" s="1"/>
      <c r="J46" s="7">
        <f t="shared" si="2"/>
        <v>0</v>
      </c>
      <c r="K46" s="7"/>
    </row>
    <row r="47" spans="1:11" x14ac:dyDescent="0.3">
      <c r="A47" s="9">
        <v>43</v>
      </c>
      <c r="B47" s="1"/>
      <c r="C47" s="6">
        <f t="shared" si="1"/>
        <v>0</v>
      </c>
      <c r="D47" s="1"/>
      <c r="E47" s="7">
        <f t="shared" si="0"/>
        <v>0</v>
      </c>
      <c r="F47" s="6">
        <v>24</v>
      </c>
      <c r="G47" s="6">
        <v>25.5</v>
      </c>
      <c r="H47" s="1">
        <v>23</v>
      </c>
      <c r="I47" s="1" t="s">
        <v>9</v>
      </c>
      <c r="J47" s="7">
        <f t="shared" si="2"/>
        <v>4.5216000000000006E-2</v>
      </c>
      <c r="K47" s="7">
        <v>0.46400000000000002</v>
      </c>
    </row>
    <row r="48" spans="1:11" x14ac:dyDescent="0.3">
      <c r="A48" s="9">
        <v>44</v>
      </c>
      <c r="B48" s="1">
        <v>27</v>
      </c>
      <c r="C48" s="6">
        <f t="shared" si="1"/>
        <v>8.598726114649681</v>
      </c>
      <c r="D48" s="1" t="s">
        <v>16</v>
      </c>
      <c r="E48" s="7">
        <f t="shared" si="0"/>
        <v>5.8041401273885348E-3</v>
      </c>
      <c r="F48" s="6"/>
      <c r="G48" s="6"/>
      <c r="H48" s="1"/>
      <c r="I48" s="1"/>
      <c r="J48" s="7">
        <f t="shared" si="2"/>
        <v>0</v>
      </c>
      <c r="K48" s="7"/>
    </row>
    <row r="49" spans="1:12" x14ac:dyDescent="0.3">
      <c r="A49" s="9">
        <v>45</v>
      </c>
      <c r="B49" s="1">
        <v>30</v>
      </c>
      <c r="C49" s="6">
        <f t="shared" si="1"/>
        <v>9.5541401273885338</v>
      </c>
      <c r="D49" s="1" t="s">
        <v>9</v>
      </c>
      <c r="E49" s="7">
        <f t="shared" si="0"/>
        <v>7.1656050955414006E-3</v>
      </c>
      <c r="F49" s="6"/>
      <c r="G49" s="6"/>
      <c r="H49" s="1"/>
      <c r="I49" s="1"/>
      <c r="J49" s="7">
        <f t="shared" si="2"/>
        <v>0</v>
      </c>
      <c r="K49" s="7"/>
    </row>
    <row r="50" spans="1:12" x14ac:dyDescent="0.3">
      <c r="A50" s="9">
        <v>46</v>
      </c>
      <c r="B50" s="1">
        <v>42</v>
      </c>
      <c r="C50" s="6">
        <f t="shared" si="1"/>
        <v>13.375796178343949</v>
      </c>
      <c r="D50" s="1" t="s">
        <v>9</v>
      </c>
      <c r="E50" s="7">
        <f t="shared" si="0"/>
        <v>1.4044585987261148E-2</v>
      </c>
      <c r="F50" s="6"/>
      <c r="G50" s="6"/>
      <c r="H50" s="1"/>
      <c r="I50" s="1"/>
      <c r="J50" s="7">
        <f t="shared" si="2"/>
        <v>0</v>
      </c>
      <c r="K50" s="7"/>
    </row>
    <row r="51" spans="1:12" x14ac:dyDescent="0.3">
      <c r="A51" s="9">
        <v>47</v>
      </c>
      <c r="B51" s="1"/>
      <c r="C51" s="6">
        <f t="shared" si="1"/>
        <v>0</v>
      </c>
      <c r="D51" s="1"/>
      <c r="E51" s="7">
        <f t="shared" si="0"/>
        <v>0</v>
      </c>
      <c r="F51" s="6">
        <v>27</v>
      </c>
      <c r="G51" s="6">
        <v>26.6</v>
      </c>
      <c r="H51" s="1">
        <v>18</v>
      </c>
      <c r="I51" s="1" t="s">
        <v>9</v>
      </c>
      <c r="J51" s="7">
        <f t="shared" si="2"/>
        <v>5.72265E-2</v>
      </c>
      <c r="K51" s="7">
        <v>0.61199999999999999</v>
      </c>
    </row>
    <row r="52" spans="1:12" x14ac:dyDescent="0.3">
      <c r="A52" s="9">
        <v>48</v>
      </c>
      <c r="B52" s="1"/>
      <c r="C52" s="6">
        <f t="shared" si="1"/>
        <v>0</v>
      </c>
      <c r="D52" s="1"/>
      <c r="E52" s="7">
        <f t="shared" si="0"/>
        <v>0</v>
      </c>
      <c r="F52" s="6">
        <v>21</v>
      </c>
      <c r="G52" s="6">
        <v>25.5</v>
      </c>
      <c r="H52" s="1">
        <v>21</v>
      </c>
      <c r="I52" s="1" t="s">
        <v>9</v>
      </c>
      <c r="J52" s="7">
        <f t="shared" si="2"/>
        <v>3.4618500000000003E-2</v>
      </c>
      <c r="K52" s="7">
        <v>0.35199999999999998</v>
      </c>
    </row>
    <row r="53" spans="1:12" x14ac:dyDescent="0.3">
      <c r="A53" s="9">
        <v>49</v>
      </c>
      <c r="B53" s="1"/>
      <c r="C53" s="6">
        <f t="shared" si="1"/>
        <v>0</v>
      </c>
      <c r="D53" s="1"/>
      <c r="E53" s="7">
        <f t="shared" si="0"/>
        <v>0</v>
      </c>
      <c r="F53" s="6">
        <v>30.5</v>
      </c>
      <c r="G53" s="6">
        <v>24.5</v>
      </c>
      <c r="H53" s="1">
        <v>22</v>
      </c>
      <c r="I53" s="1" t="s">
        <v>9</v>
      </c>
      <c r="J53" s="7">
        <f t="shared" si="2"/>
        <v>7.302462500000001E-2</v>
      </c>
      <c r="K53" s="7">
        <v>0.752</v>
      </c>
    </row>
    <row r="54" spans="1:12" x14ac:dyDescent="0.3">
      <c r="A54" s="9">
        <v>50</v>
      </c>
      <c r="B54" s="1"/>
      <c r="C54" s="6">
        <f t="shared" si="1"/>
        <v>0</v>
      </c>
      <c r="D54" s="1"/>
      <c r="E54" s="7">
        <f t="shared" si="0"/>
        <v>0</v>
      </c>
      <c r="F54" s="6">
        <v>27</v>
      </c>
      <c r="G54" s="6">
        <v>26.5</v>
      </c>
      <c r="H54" s="1">
        <v>21.5</v>
      </c>
      <c r="I54" s="1" t="s">
        <v>9</v>
      </c>
      <c r="J54" s="7">
        <f t="shared" si="2"/>
        <v>5.72265E-2</v>
      </c>
      <c r="K54" s="7">
        <v>0.61199999999999999</v>
      </c>
    </row>
    <row r="55" spans="1:12" x14ac:dyDescent="0.3">
      <c r="A55" s="9">
        <v>51</v>
      </c>
      <c r="B55" s="1">
        <v>32</v>
      </c>
      <c r="C55" s="6">
        <f t="shared" si="1"/>
        <v>10.19108280254777</v>
      </c>
      <c r="D55" s="1" t="s">
        <v>9</v>
      </c>
      <c r="E55" s="7">
        <f t="shared" si="0"/>
        <v>8.1528662420382158E-3</v>
      </c>
      <c r="F55" s="6"/>
      <c r="G55" s="6"/>
      <c r="H55" s="1"/>
      <c r="I55" s="1"/>
      <c r="J55" s="7">
        <f t="shared" si="2"/>
        <v>0</v>
      </c>
      <c r="K55" s="7"/>
    </row>
    <row r="56" spans="1:12" x14ac:dyDescent="0.3">
      <c r="A56" s="17" t="s">
        <v>27</v>
      </c>
      <c r="B56" s="21"/>
      <c r="C56" s="22">
        <f>B56/3.14+AVERAGE(C5:C55)</f>
        <v>7.4309978768577496</v>
      </c>
      <c r="D56" s="17">
        <f>COUNT(B5:B55)</f>
        <v>30</v>
      </c>
      <c r="E56" s="17">
        <f>SUM(E5:E55)</f>
        <v>0.40441082802547768</v>
      </c>
      <c r="F56" s="17">
        <f>AVERAGE($F5:$F55)</f>
        <v>21.173076923076923</v>
      </c>
      <c r="G56" s="17">
        <f>AVERAGE(G5:G55)</f>
        <v>24.603846153846156</v>
      </c>
      <c r="H56" s="17">
        <f>AVERAGE(H5:H55)</f>
        <v>21.48076923076923</v>
      </c>
      <c r="I56" s="17">
        <f>COUNT(F5:F55)</f>
        <v>26</v>
      </c>
      <c r="J56" s="17">
        <f>SUM(J5:J55)</f>
        <v>0.95685612500000017</v>
      </c>
      <c r="K56" s="17">
        <f>SUM(K5:K55)</f>
        <v>9.6960000000000015</v>
      </c>
      <c r="L56" s="17">
        <f>1/0.005*K56</f>
        <v>1939.2000000000003</v>
      </c>
    </row>
    <row r="57" spans="1:12" ht="57.6" customHeight="1" x14ac:dyDescent="0.3">
      <c r="A57" s="15" t="s">
        <v>39</v>
      </c>
      <c r="B57" s="14"/>
      <c r="C57" s="3" t="s">
        <v>33</v>
      </c>
      <c r="D57" s="3" t="s">
        <v>28</v>
      </c>
      <c r="E57" s="3" t="s">
        <v>37</v>
      </c>
      <c r="F57" s="4" t="s">
        <v>34</v>
      </c>
      <c r="G57" s="4" t="s">
        <v>35</v>
      </c>
      <c r="H57" s="4" t="s">
        <v>36</v>
      </c>
      <c r="I57" s="4" t="s">
        <v>29</v>
      </c>
      <c r="J57" s="4" t="s">
        <v>38</v>
      </c>
      <c r="K57" s="4" t="s">
        <v>40</v>
      </c>
      <c r="L57" s="4" t="s">
        <v>42</v>
      </c>
    </row>
    <row r="58" spans="1:12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x14ac:dyDescent="0.3">
      <c r="A59" s="11">
        <f>195-D56</f>
        <v>165</v>
      </c>
      <c r="B59" s="11">
        <f>D56-I56</f>
        <v>4</v>
      </c>
      <c r="C59" s="11">
        <f>195-I56</f>
        <v>169</v>
      </c>
      <c r="E59" s="11">
        <f>A55-D56</f>
        <v>21</v>
      </c>
      <c r="F59" s="11">
        <f>A55/100*E59</f>
        <v>10.71</v>
      </c>
    </row>
    <row r="60" spans="1:12" ht="28.8" x14ac:dyDescent="0.3">
      <c r="A60" s="15" t="s">
        <v>30</v>
      </c>
      <c r="B60" s="15" t="s">
        <v>31</v>
      </c>
      <c r="C60" s="15" t="s">
        <v>32</v>
      </c>
      <c r="E60" s="15" t="s">
        <v>58</v>
      </c>
      <c r="F60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81E5-CB54-44BE-A502-6F66B2F15951}">
  <dimension ref="A1:N87"/>
  <sheetViews>
    <sheetView topLeftCell="A65" workbookViewId="0">
      <selection activeCell="M5" sqref="M5:N11"/>
    </sheetView>
  </sheetViews>
  <sheetFormatPr defaultRowHeight="14.4" x14ac:dyDescent="0.3"/>
  <cols>
    <col min="1" max="12" width="14.77734375" customWidth="1"/>
  </cols>
  <sheetData>
    <row r="1" spans="1:14" x14ac:dyDescent="0.3">
      <c r="A1" s="2" t="s">
        <v>0</v>
      </c>
      <c r="B1" s="2" t="s">
        <v>1</v>
      </c>
      <c r="C1" s="2" t="s">
        <v>5</v>
      </c>
      <c r="D1" s="2" t="s">
        <v>2</v>
      </c>
      <c r="E1" s="19"/>
    </row>
    <row r="2" spans="1:14" x14ac:dyDescent="0.3">
      <c r="A2" s="1" t="s">
        <v>48</v>
      </c>
      <c r="B2" s="1" t="s">
        <v>4</v>
      </c>
      <c r="C2" s="1" t="s">
        <v>49</v>
      </c>
      <c r="D2" s="1">
        <v>1961</v>
      </c>
      <c r="E2" s="18"/>
    </row>
    <row r="4" spans="1:14" ht="57.6" customHeight="1" x14ac:dyDescent="0.3">
      <c r="A4" s="5" t="s">
        <v>6</v>
      </c>
      <c r="B4" s="3" t="s">
        <v>14</v>
      </c>
      <c r="C4" s="3" t="s">
        <v>11</v>
      </c>
      <c r="D4" s="3" t="s">
        <v>7</v>
      </c>
      <c r="E4" s="3" t="s">
        <v>26</v>
      </c>
      <c r="F4" s="4" t="s">
        <v>10</v>
      </c>
      <c r="G4" s="4" t="s">
        <v>12</v>
      </c>
      <c r="H4" s="4" t="s">
        <v>13</v>
      </c>
      <c r="I4" s="4" t="s">
        <v>8</v>
      </c>
      <c r="J4" s="4" t="s">
        <v>25</v>
      </c>
      <c r="K4" s="4" t="s">
        <v>41</v>
      </c>
      <c r="L4" s="18"/>
    </row>
    <row r="5" spans="1:14" x14ac:dyDescent="0.3">
      <c r="A5" s="9">
        <v>1</v>
      </c>
      <c r="B5" s="1">
        <v>36</v>
      </c>
      <c r="C5" s="6">
        <f>B5/3.14</f>
        <v>11.464968152866241</v>
      </c>
      <c r="D5" s="1" t="s">
        <v>9</v>
      </c>
      <c r="E5" s="7">
        <f t="shared" ref="E5:E68" si="0">3.14*C5^2/4*10^-4</f>
        <v>1.0318471337579618E-2</v>
      </c>
      <c r="F5" s="6"/>
      <c r="G5" s="6"/>
      <c r="H5" s="1"/>
      <c r="I5" s="1"/>
      <c r="J5" s="7">
        <f>3.14*F5^2/4*10^-4</f>
        <v>0</v>
      </c>
      <c r="K5" s="7"/>
      <c r="L5" s="18"/>
      <c r="M5" t="s">
        <v>9</v>
      </c>
      <c r="N5">
        <f>COUNTIF(I5:I102,"N")</f>
        <v>30</v>
      </c>
    </row>
    <row r="6" spans="1:14" x14ac:dyDescent="0.3">
      <c r="A6" s="9">
        <v>2</v>
      </c>
      <c r="B6" s="1">
        <v>43</v>
      </c>
      <c r="C6" s="6">
        <f t="shared" ref="C6:C69" si="1">B6/3.14</f>
        <v>13.694267515923567</v>
      </c>
      <c r="D6" s="1" t="s">
        <v>9</v>
      </c>
      <c r="E6" s="7">
        <f t="shared" si="0"/>
        <v>1.4721337579617836E-2</v>
      </c>
      <c r="F6" s="6">
        <v>16</v>
      </c>
      <c r="G6" s="6">
        <v>24.5</v>
      </c>
      <c r="H6" s="1">
        <v>22</v>
      </c>
      <c r="I6" s="1" t="s">
        <v>9</v>
      </c>
      <c r="J6" s="7">
        <f t="shared" ref="J6:J69" si="2">3.14*F6^2/4*10^-4</f>
        <v>2.0096000000000003E-2</v>
      </c>
      <c r="K6" s="1">
        <v>0.19</v>
      </c>
      <c r="L6" s="18"/>
      <c r="M6" t="s">
        <v>15</v>
      </c>
      <c r="N6">
        <f>COUNTIF(I5:I47,"R")</f>
        <v>0</v>
      </c>
    </row>
    <row r="7" spans="1:14" x14ac:dyDescent="0.3">
      <c r="A7" s="9">
        <v>3</v>
      </c>
      <c r="B7" s="1">
        <v>33</v>
      </c>
      <c r="C7" s="6">
        <f t="shared" si="1"/>
        <v>10.509554140127388</v>
      </c>
      <c r="D7" s="1" t="s">
        <v>17</v>
      </c>
      <c r="E7" s="7">
        <f t="shared" si="0"/>
        <v>8.6703821656050964E-3</v>
      </c>
      <c r="F7" s="6"/>
      <c r="G7" s="6"/>
      <c r="H7" s="1"/>
      <c r="I7" s="1"/>
      <c r="J7" s="7">
        <f t="shared" si="2"/>
        <v>0</v>
      </c>
      <c r="K7" s="1"/>
      <c r="L7" s="18"/>
      <c r="M7" t="s">
        <v>16</v>
      </c>
      <c r="N7">
        <f>COUNTIF(I5:I104,"S")</f>
        <v>0</v>
      </c>
    </row>
    <row r="8" spans="1:14" x14ac:dyDescent="0.3">
      <c r="A8" s="9">
        <v>4</v>
      </c>
      <c r="B8" s="1">
        <v>46</v>
      </c>
      <c r="C8" s="6">
        <f t="shared" si="1"/>
        <v>14.64968152866242</v>
      </c>
      <c r="D8" s="1" t="s">
        <v>9</v>
      </c>
      <c r="E8" s="7">
        <f t="shared" si="0"/>
        <v>1.6847133757961784E-2</v>
      </c>
      <c r="F8" s="6">
        <v>17</v>
      </c>
      <c r="G8" s="6">
        <v>24.5</v>
      </c>
      <c r="H8" s="1">
        <v>23</v>
      </c>
      <c r="I8" s="1" t="s">
        <v>9</v>
      </c>
      <c r="J8" s="7">
        <f t="shared" si="2"/>
        <v>2.2686500000000002E-2</v>
      </c>
      <c r="K8" s="1">
        <v>0.217</v>
      </c>
      <c r="L8" s="18"/>
      <c r="M8" t="s">
        <v>17</v>
      </c>
      <c r="N8">
        <f>COUNTIF(I5:I102,"J")</f>
        <v>2</v>
      </c>
    </row>
    <row r="9" spans="1:14" x14ac:dyDescent="0.3">
      <c r="A9" s="9">
        <v>5</v>
      </c>
      <c r="B9" s="1">
        <v>48</v>
      </c>
      <c r="C9" s="6">
        <f t="shared" si="1"/>
        <v>15.286624203821656</v>
      </c>
      <c r="D9" s="1" t="s">
        <v>9</v>
      </c>
      <c r="E9" s="7">
        <f t="shared" si="0"/>
        <v>1.8343949044585989E-2</v>
      </c>
      <c r="F9" s="6">
        <v>17.5</v>
      </c>
      <c r="G9" s="6">
        <v>25</v>
      </c>
      <c r="H9" s="1">
        <v>22.5</v>
      </c>
      <c r="I9" s="1" t="s">
        <v>9</v>
      </c>
      <c r="J9" s="7">
        <f t="shared" si="2"/>
        <v>2.4040624999999999E-2</v>
      </c>
      <c r="K9" s="1">
        <v>0.245</v>
      </c>
      <c r="L9" s="18"/>
      <c r="M9" t="s">
        <v>18</v>
      </c>
      <c r="N9">
        <f>COUNTIF(I5:I104,"V")</f>
        <v>1</v>
      </c>
    </row>
    <row r="10" spans="1:14" x14ac:dyDescent="0.3">
      <c r="A10" s="9">
        <v>6</v>
      </c>
      <c r="B10" s="1">
        <v>26</v>
      </c>
      <c r="C10" s="6">
        <f t="shared" si="1"/>
        <v>8.2802547770700627</v>
      </c>
      <c r="D10" s="1" t="s">
        <v>16</v>
      </c>
      <c r="E10" s="7">
        <f t="shared" si="0"/>
        <v>5.3821656050955409E-3</v>
      </c>
      <c r="F10" s="6"/>
      <c r="G10" s="6"/>
      <c r="H10" s="1"/>
      <c r="I10" s="1"/>
      <c r="J10" s="7">
        <f t="shared" si="2"/>
        <v>0</v>
      </c>
      <c r="K10" s="1"/>
      <c r="L10" s="18"/>
    </row>
    <row r="11" spans="1:14" x14ac:dyDescent="0.3">
      <c r="A11" s="9">
        <v>7</v>
      </c>
      <c r="B11" s="1">
        <v>31</v>
      </c>
      <c r="C11" s="6">
        <f t="shared" si="1"/>
        <v>9.872611464968152</v>
      </c>
      <c r="D11" s="1" t="s">
        <v>9</v>
      </c>
      <c r="E11" s="7">
        <f t="shared" si="0"/>
        <v>7.6512738853503183E-3</v>
      </c>
      <c r="F11" s="6"/>
      <c r="G11" s="6"/>
      <c r="H11" s="1"/>
      <c r="I11" s="1"/>
      <c r="J11" s="7">
        <f t="shared" si="2"/>
        <v>0</v>
      </c>
      <c r="K11" s="1"/>
      <c r="L11" s="18"/>
      <c r="M11" t="s">
        <v>74</v>
      </c>
      <c r="N11">
        <f>SUM(N5:N9)</f>
        <v>33</v>
      </c>
    </row>
    <row r="12" spans="1:14" x14ac:dyDescent="0.3">
      <c r="A12" s="9">
        <v>8</v>
      </c>
      <c r="B12" s="1">
        <v>40</v>
      </c>
      <c r="C12" s="6">
        <f t="shared" si="1"/>
        <v>12.738853503184712</v>
      </c>
      <c r="D12" s="1" t="s">
        <v>9</v>
      </c>
      <c r="E12" s="7">
        <f t="shared" si="0"/>
        <v>1.2738853503184712E-2</v>
      </c>
      <c r="F12" s="6">
        <v>15.5</v>
      </c>
      <c r="G12" s="6">
        <v>23.5</v>
      </c>
      <c r="H12" s="1">
        <v>22</v>
      </c>
      <c r="I12" s="1" t="s">
        <v>9</v>
      </c>
      <c r="J12" s="7">
        <f t="shared" si="2"/>
        <v>1.8859625000000001E-2</v>
      </c>
      <c r="K12" s="1">
        <v>0.182</v>
      </c>
      <c r="L12" s="18"/>
    </row>
    <row r="13" spans="1:14" x14ac:dyDescent="0.3">
      <c r="A13" s="9">
        <v>9</v>
      </c>
      <c r="B13" s="1">
        <v>47</v>
      </c>
      <c r="C13" s="6">
        <f t="shared" si="1"/>
        <v>14.968152866242038</v>
      </c>
      <c r="D13" s="1" t="s">
        <v>9</v>
      </c>
      <c r="E13" s="7">
        <f t="shared" si="0"/>
        <v>1.7587579617834397E-2</v>
      </c>
      <c r="F13" s="6"/>
      <c r="G13" s="6"/>
      <c r="H13" s="1"/>
      <c r="I13" s="1"/>
      <c r="J13" s="7">
        <f t="shared" si="2"/>
        <v>0</v>
      </c>
      <c r="K13" s="1"/>
      <c r="L13" s="18"/>
    </row>
    <row r="14" spans="1:14" x14ac:dyDescent="0.3">
      <c r="A14" s="9">
        <v>10</v>
      </c>
      <c r="B14" s="1"/>
      <c r="C14" s="6">
        <f t="shared" si="1"/>
        <v>0</v>
      </c>
      <c r="D14" s="1"/>
      <c r="E14" s="7">
        <f t="shared" si="0"/>
        <v>0</v>
      </c>
      <c r="F14" s="6">
        <v>13</v>
      </c>
      <c r="G14" s="6">
        <v>24</v>
      </c>
      <c r="H14" s="1">
        <v>22.5</v>
      </c>
      <c r="I14" s="1" t="s">
        <v>17</v>
      </c>
      <c r="J14" s="7">
        <f t="shared" si="2"/>
        <v>1.3266500000000001E-2</v>
      </c>
      <c r="K14" s="1">
        <v>0.111</v>
      </c>
      <c r="L14" s="18"/>
    </row>
    <row r="15" spans="1:14" x14ac:dyDescent="0.3">
      <c r="A15" s="9">
        <v>11</v>
      </c>
      <c r="B15" s="1">
        <v>38</v>
      </c>
      <c r="C15" s="6">
        <f t="shared" si="1"/>
        <v>12.101910828025478</v>
      </c>
      <c r="D15" s="1" t="s">
        <v>9</v>
      </c>
      <c r="E15" s="7">
        <f t="shared" si="0"/>
        <v>1.1496815286624206E-2</v>
      </c>
      <c r="F15" s="6">
        <v>22</v>
      </c>
      <c r="G15" s="6">
        <v>24.5</v>
      </c>
      <c r="H15" s="1">
        <v>21</v>
      </c>
      <c r="I15" s="1" t="s">
        <v>9</v>
      </c>
      <c r="J15" s="7">
        <f t="shared" si="2"/>
        <v>3.7994E-2</v>
      </c>
      <c r="K15" s="1">
        <v>0.373</v>
      </c>
      <c r="L15" s="18"/>
    </row>
    <row r="16" spans="1:14" x14ac:dyDescent="0.3">
      <c r="A16" s="9">
        <v>12</v>
      </c>
      <c r="B16" s="1">
        <v>55</v>
      </c>
      <c r="C16" s="6">
        <f t="shared" si="1"/>
        <v>17.515923566878982</v>
      </c>
      <c r="D16" s="1" t="s">
        <v>9</v>
      </c>
      <c r="E16" s="7">
        <f t="shared" si="0"/>
        <v>2.4084394904458607E-2</v>
      </c>
      <c r="F16" s="6"/>
      <c r="G16" s="6"/>
      <c r="H16" s="1"/>
      <c r="I16" s="1"/>
      <c r="J16" s="7">
        <f t="shared" si="2"/>
        <v>0</v>
      </c>
      <c r="K16" s="1"/>
      <c r="L16" s="18"/>
    </row>
    <row r="17" spans="1:12" x14ac:dyDescent="0.3">
      <c r="A17" s="9">
        <v>13</v>
      </c>
      <c r="B17" s="1">
        <v>30</v>
      </c>
      <c r="C17" s="6">
        <f t="shared" si="1"/>
        <v>9.5541401273885338</v>
      </c>
      <c r="D17" s="6" t="s">
        <v>17</v>
      </c>
      <c r="E17" s="7">
        <f t="shared" si="0"/>
        <v>7.1656050955414006E-3</v>
      </c>
      <c r="F17" s="6"/>
      <c r="G17" s="6"/>
      <c r="H17" s="1"/>
      <c r="I17" s="1"/>
      <c r="J17" s="7">
        <f t="shared" si="2"/>
        <v>0</v>
      </c>
      <c r="K17" s="1"/>
      <c r="L17" s="18"/>
    </row>
    <row r="18" spans="1:12" x14ac:dyDescent="0.3">
      <c r="A18" s="9">
        <v>14</v>
      </c>
      <c r="B18" s="1">
        <v>34</v>
      </c>
      <c r="C18" s="6">
        <f t="shared" si="1"/>
        <v>10.828025477707007</v>
      </c>
      <c r="D18" s="6" t="s">
        <v>9</v>
      </c>
      <c r="E18" s="7">
        <f t="shared" si="0"/>
        <v>9.2038216560509575E-3</v>
      </c>
      <c r="F18" s="6"/>
      <c r="G18" s="6"/>
      <c r="H18" s="1"/>
      <c r="I18" s="1"/>
      <c r="J18" s="7">
        <f t="shared" si="2"/>
        <v>0</v>
      </c>
      <c r="K18" s="1"/>
      <c r="L18" s="18"/>
    </row>
    <row r="19" spans="1:12" x14ac:dyDescent="0.3">
      <c r="A19" s="9">
        <v>15</v>
      </c>
      <c r="B19" s="1">
        <v>30</v>
      </c>
      <c r="C19" s="6">
        <f t="shared" si="1"/>
        <v>9.5541401273885338</v>
      </c>
      <c r="D19" s="6" t="s">
        <v>9</v>
      </c>
      <c r="E19" s="7">
        <f t="shared" si="0"/>
        <v>7.1656050955414006E-3</v>
      </c>
      <c r="F19" s="6"/>
      <c r="G19" s="6"/>
      <c r="H19" s="1"/>
      <c r="I19" s="1"/>
      <c r="J19" s="7">
        <f t="shared" si="2"/>
        <v>0</v>
      </c>
      <c r="K19" s="1"/>
      <c r="L19" s="18"/>
    </row>
    <row r="20" spans="1:12" x14ac:dyDescent="0.3">
      <c r="A20" s="9">
        <v>16</v>
      </c>
      <c r="B20" s="1">
        <v>30</v>
      </c>
      <c r="C20" s="6">
        <f t="shared" si="1"/>
        <v>9.5541401273885338</v>
      </c>
      <c r="D20" s="6" t="s">
        <v>17</v>
      </c>
      <c r="E20" s="7">
        <f t="shared" si="0"/>
        <v>7.1656050955414006E-3</v>
      </c>
      <c r="F20" s="6"/>
      <c r="G20" s="6"/>
      <c r="H20" s="1"/>
      <c r="I20" s="1"/>
      <c r="J20" s="7">
        <f t="shared" si="2"/>
        <v>0</v>
      </c>
      <c r="K20" s="1"/>
      <c r="L20" s="18"/>
    </row>
    <row r="21" spans="1:12" x14ac:dyDescent="0.3">
      <c r="A21" s="9">
        <v>17</v>
      </c>
      <c r="B21" s="1">
        <v>34</v>
      </c>
      <c r="C21" s="6">
        <f t="shared" si="1"/>
        <v>10.828025477707007</v>
      </c>
      <c r="D21" s="6" t="s">
        <v>17</v>
      </c>
      <c r="E21" s="7">
        <f t="shared" si="0"/>
        <v>9.2038216560509575E-3</v>
      </c>
      <c r="F21" s="6"/>
      <c r="G21" s="6"/>
      <c r="H21" s="1"/>
      <c r="I21" s="1"/>
      <c r="J21" s="7">
        <f t="shared" si="2"/>
        <v>0</v>
      </c>
      <c r="K21" s="1"/>
      <c r="L21" s="18"/>
    </row>
    <row r="22" spans="1:12" x14ac:dyDescent="0.3">
      <c r="A22" s="9">
        <v>18</v>
      </c>
      <c r="B22" s="1">
        <v>38</v>
      </c>
      <c r="C22" s="6">
        <f t="shared" si="1"/>
        <v>12.101910828025478</v>
      </c>
      <c r="D22" s="6" t="s">
        <v>9</v>
      </c>
      <c r="E22" s="7">
        <f t="shared" si="0"/>
        <v>1.1496815286624206E-2</v>
      </c>
      <c r="F22" s="6">
        <v>13.5</v>
      </c>
      <c r="G22" s="6">
        <v>21</v>
      </c>
      <c r="H22" s="1">
        <v>18</v>
      </c>
      <c r="I22" s="1" t="s">
        <v>9</v>
      </c>
      <c r="J22" s="7">
        <f t="shared" si="2"/>
        <v>1.4306625E-2</v>
      </c>
      <c r="K22" s="1">
        <v>0.11799999999999999</v>
      </c>
      <c r="L22" s="18"/>
    </row>
    <row r="23" spans="1:12" x14ac:dyDescent="0.3">
      <c r="A23" s="9">
        <v>19</v>
      </c>
      <c r="B23" s="1">
        <v>20</v>
      </c>
      <c r="C23" s="6">
        <f t="shared" si="1"/>
        <v>6.3694267515923562</v>
      </c>
      <c r="D23" s="6" t="s">
        <v>9</v>
      </c>
      <c r="E23" s="7">
        <f t="shared" si="0"/>
        <v>3.1847133757961781E-3</v>
      </c>
      <c r="F23" s="6"/>
      <c r="G23" s="6"/>
      <c r="H23" s="1"/>
      <c r="I23" s="1"/>
      <c r="J23" s="7">
        <f t="shared" si="2"/>
        <v>0</v>
      </c>
      <c r="K23" s="1"/>
      <c r="L23" s="18"/>
    </row>
    <row r="24" spans="1:12" x14ac:dyDescent="0.3">
      <c r="A24" s="9">
        <v>20</v>
      </c>
      <c r="B24" s="1">
        <v>41</v>
      </c>
      <c r="C24" s="6">
        <f t="shared" si="1"/>
        <v>13.057324840764331</v>
      </c>
      <c r="D24" s="6" t="s">
        <v>9</v>
      </c>
      <c r="E24" s="7">
        <f t="shared" si="0"/>
        <v>1.3383757961783441E-2</v>
      </c>
      <c r="F24" s="6">
        <v>19.5</v>
      </c>
      <c r="G24" s="6">
        <v>24</v>
      </c>
      <c r="H24" s="1">
        <v>22.5</v>
      </c>
      <c r="I24" s="1" t="s">
        <v>9</v>
      </c>
      <c r="J24" s="7">
        <f t="shared" si="2"/>
        <v>2.9849625000000005E-2</v>
      </c>
      <c r="K24" s="1">
        <v>0.29399999999999998</v>
      </c>
      <c r="L24" s="18"/>
    </row>
    <row r="25" spans="1:12" x14ac:dyDescent="0.3">
      <c r="A25" s="9">
        <v>21</v>
      </c>
      <c r="B25" s="1">
        <v>26</v>
      </c>
      <c r="C25" s="6">
        <f t="shared" si="1"/>
        <v>8.2802547770700627</v>
      </c>
      <c r="D25" s="6" t="s">
        <v>16</v>
      </c>
      <c r="E25" s="7">
        <f t="shared" si="0"/>
        <v>5.3821656050955409E-3</v>
      </c>
      <c r="F25" s="6"/>
      <c r="G25" s="6"/>
      <c r="H25" s="1"/>
      <c r="I25" s="1"/>
      <c r="J25" s="7">
        <f t="shared" si="2"/>
        <v>0</v>
      </c>
      <c r="K25" s="1"/>
      <c r="L25" s="18"/>
    </row>
    <row r="26" spans="1:12" x14ac:dyDescent="0.3">
      <c r="A26" s="9">
        <v>22</v>
      </c>
      <c r="B26" s="1">
        <v>35</v>
      </c>
      <c r="C26" s="6">
        <f t="shared" si="1"/>
        <v>11.146496815286623</v>
      </c>
      <c r="D26" s="6" t="s">
        <v>9</v>
      </c>
      <c r="E26" s="7">
        <f t="shared" si="0"/>
        <v>9.7531847133757957E-3</v>
      </c>
      <c r="F26" s="6"/>
      <c r="G26" s="6"/>
      <c r="H26" s="1"/>
      <c r="I26" s="1"/>
      <c r="J26" s="7">
        <f t="shared" si="2"/>
        <v>0</v>
      </c>
      <c r="K26" s="1"/>
      <c r="L26" s="18"/>
    </row>
    <row r="27" spans="1:12" x14ac:dyDescent="0.3">
      <c r="A27" s="9">
        <v>23</v>
      </c>
      <c r="B27" s="1">
        <v>31</v>
      </c>
      <c r="C27" s="6">
        <f t="shared" si="1"/>
        <v>9.872611464968152</v>
      </c>
      <c r="D27" s="6" t="s">
        <v>9</v>
      </c>
      <c r="E27" s="7">
        <f t="shared" si="0"/>
        <v>7.6512738853503183E-3</v>
      </c>
      <c r="F27" s="6"/>
      <c r="G27" s="6"/>
      <c r="H27" s="1"/>
      <c r="I27" s="1"/>
      <c r="J27" s="7">
        <f t="shared" si="2"/>
        <v>0</v>
      </c>
      <c r="K27" s="1"/>
      <c r="L27" s="18"/>
    </row>
    <row r="28" spans="1:12" x14ac:dyDescent="0.3">
      <c r="A28" s="9">
        <v>24</v>
      </c>
      <c r="B28" s="1">
        <v>37</v>
      </c>
      <c r="C28" s="6">
        <f t="shared" si="1"/>
        <v>11.783439490445859</v>
      </c>
      <c r="D28" s="1" t="s">
        <v>9</v>
      </c>
      <c r="E28" s="7">
        <f t="shared" si="0"/>
        <v>1.0899681528662422E-2</v>
      </c>
      <c r="F28" s="6">
        <v>12.5</v>
      </c>
      <c r="G28" s="6">
        <v>22.5</v>
      </c>
      <c r="H28" s="1">
        <v>21</v>
      </c>
      <c r="I28" s="1" t="s">
        <v>9</v>
      </c>
      <c r="J28" s="7">
        <f t="shared" si="2"/>
        <v>1.2265625E-2</v>
      </c>
      <c r="K28" s="1">
        <v>0.107</v>
      </c>
      <c r="L28" s="18"/>
    </row>
    <row r="29" spans="1:12" x14ac:dyDescent="0.3">
      <c r="A29" s="9">
        <v>25</v>
      </c>
      <c r="B29" s="1">
        <v>44</v>
      </c>
      <c r="C29" s="6">
        <f t="shared" si="1"/>
        <v>14.012738853503183</v>
      </c>
      <c r="D29" s="1" t="s">
        <v>9</v>
      </c>
      <c r="E29" s="7">
        <f t="shared" si="0"/>
        <v>1.5414012738853502E-2</v>
      </c>
      <c r="F29" s="6">
        <v>18.5</v>
      </c>
      <c r="G29" s="6">
        <v>25</v>
      </c>
      <c r="H29" s="1">
        <v>23.5</v>
      </c>
      <c r="I29" s="1" t="s">
        <v>9</v>
      </c>
      <c r="J29" s="7">
        <f t="shared" si="2"/>
        <v>2.6866625000000002E-2</v>
      </c>
      <c r="K29" s="1">
        <v>0.27500000000000002</v>
      </c>
      <c r="L29" s="18"/>
    </row>
    <row r="30" spans="1:12" x14ac:dyDescent="0.3">
      <c r="A30" s="9">
        <v>26</v>
      </c>
      <c r="B30" s="1">
        <v>58</v>
      </c>
      <c r="C30" s="6">
        <f t="shared" si="1"/>
        <v>18.471337579617835</v>
      </c>
      <c r="D30" s="1" t="s">
        <v>9</v>
      </c>
      <c r="E30" s="7">
        <f t="shared" si="0"/>
        <v>2.6783439490445864E-2</v>
      </c>
      <c r="F30" s="6"/>
      <c r="G30" s="6"/>
      <c r="H30" s="1"/>
      <c r="I30" s="1"/>
      <c r="J30" s="7">
        <f t="shared" si="2"/>
        <v>0</v>
      </c>
      <c r="K30" s="1"/>
      <c r="L30" s="18"/>
    </row>
    <row r="31" spans="1:12" x14ac:dyDescent="0.3">
      <c r="A31" s="9">
        <v>27</v>
      </c>
      <c r="B31" s="1">
        <v>45</v>
      </c>
      <c r="C31" s="6">
        <f t="shared" si="1"/>
        <v>14.331210191082802</v>
      </c>
      <c r="D31" s="1" t="s">
        <v>9</v>
      </c>
      <c r="E31" s="7">
        <f t="shared" si="0"/>
        <v>1.6122611464968153E-2</v>
      </c>
      <c r="F31" s="6">
        <v>18.5</v>
      </c>
      <c r="G31" s="6">
        <v>26</v>
      </c>
      <c r="H31" s="1">
        <v>20</v>
      </c>
      <c r="I31" s="1" t="s">
        <v>9</v>
      </c>
      <c r="J31" s="7">
        <f t="shared" si="2"/>
        <v>2.6866625000000002E-2</v>
      </c>
      <c r="K31" s="1">
        <v>0.28599999999999998</v>
      </c>
      <c r="L31" s="18"/>
    </row>
    <row r="32" spans="1:12" x14ac:dyDescent="0.3">
      <c r="A32" s="9">
        <v>28</v>
      </c>
      <c r="B32" s="1">
        <v>26</v>
      </c>
      <c r="C32" s="6">
        <f t="shared" si="1"/>
        <v>8.2802547770700627</v>
      </c>
      <c r="D32" s="1" t="s">
        <v>9</v>
      </c>
      <c r="E32" s="7">
        <f t="shared" si="0"/>
        <v>5.3821656050955409E-3</v>
      </c>
      <c r="F32" s="6"/>
      <c r="G32" s="6"/>
      <c r="H32" s="1"/>
      <c r="I32" s="1"/>
      <c r="J32" s="7">
        <f t="shared" si="2"/>
        <v>0</v>
      </c>
      <c r="K32" s="1"/>
      <c r="L32" s="18"/>
    </row>
    <row r="33" spans="1:12" x14ac:dyDescent="0.3">
      <c r="A33" s="9">
        <v>29</v>
      </c>
      <c r="B33" s="1">
        <v>28</v>
      </c>
      <c r="C33" s="6">
        <f t="shared" si="1"/>
        <v>8.9171974522292992</v>
      </c>
      <c r="D33" s="1" t="s">
        <v>17</v>
      </c>
      <c r="E33" s="7">
        <f t="shared" si="0"/>
        <v>6.2420382165605092E-3</v>
      </c>
      <c r="F33" s="6"/>
      <c r="G33" s="6"/>
      <c r="H33" s="1"/>
      <c r="I33" s="1"/>
      <c r="J33" s="7">
        <f t="shared" si="2"/>
        <v>0</v>
      </c>
      <c r="K33" s="1"/>
      <c r="L33" s="18"/>
    </row>
    <row r="34" spans="1:12" x14ac:dyDescent="0.3">
      <c r="A34" s="9">
        <v>30</v>
      </c>
      <c r="B34" s="1">
        <v>28</v>
      </c>
      <c r="C34" s="6">
        <f t="shared" si="1"/>
        <v>8.9171974522292992</v>
      </c>
      <c r="D34" s="1" t="s">
        <v>9</v>
      </c>
      <c r="E34" s="7">
        <f t="shared" si="0"/>
        <v>6.2420382165605092E-3</v>
      </c>
      <c r="F34" s="6"/>
      <c r="G34" s="6"/>
      <c r="H34" s="1"/>
      <c r="I34" s="1"/>
      <c r="J34" s="7">
        <f t="shared" si="2"/>
        <v>0</v>
      </c>
      <c r="K34" s="1"/>
      <c r="L34" s="18"/>
    </row>
    <row r="35" spans="1:12" x14ac:dyDescent="0.3">
      <c r="A35" s="9">
        <v>31</v>
      </c>
      <c r="B35" s="1">
        <v>21</v>
      </c>
      <c r="C35" s="6">
        <f t="shared" si="1"/>
        <v>6.6878980891719744</v>
      </c>
      <c r="D35" s="1" t="s">
        <v>17</v>
      </c>
      <c r="E35" s="7">
        <f t="shared" si="0"/>
        <v>3.511146496815287E-3</v>
      </c>
      <c r="F35" s="6"/>
      <c r="G35" s="6"/>
      <c r="H35" s="1"/>
      <c r="I35" s="1"/>
      <c r="J35" s="7">
        <f t="shared" si="2"/>
        <v>0</v>
      </c>
      <c r="K35" s="1"/>
      <c r="L35" s="18"/>
    </row>
    <row r="36" spans="1:12" x14ac:dyDescent="0.3">
      <c r="A36" s="9">
        <v>32</v>
      </c>
      <c r="B36" s="1">
        <v>52</v>
      </c>
      <c r="C36" s="6">
        <f t="shared" si="1"/>
        <v>16.560509554140125</v>
      </c>
      <c r="D36" s="1" t="s">
        <v>9</v>
      </c>
      <c r="E36" s="7">
        <f t="shared" si="0"/>
        <v>2.1528662420382164E-2</v>
      </c>
      <c r="F36" s="6">
        <v>21</v>
      </c>
      <c r="G36" s="6">
        <v>25</v>
      </c>
      <c r="H36" s="1">
        <v>21.5</v>
      </c>
      <c r="I36" s="1" t="s">
        <v>9</v>
      </c>
      <c r="J36" s="7">
        <f t="shared" si="2"/>
        <v>3.4618500000000003E-2</v>
      </c>
      <c r="K36" s="1">
        <v>0.33900000000000002</v>
      </c>
      <c r="L36" s="18"/>
    </row>
    <row r="37" spans="1:12" x14ac:dyDescent="0.3">
      <c r="A37" s="9">
        <v>33</v>
      </c>
      <c r="B37" s="1">
        <v>38</v>
      </c>
      <c r="C37" s="6">
        <f t="shared" si="1"/>
        <v>12.101910828025478</v>
      </c>
      <c r="D37" s="1" t="s">
        <v>9</v>
      </c>
      <c r="E37" s="7">
        <f t="shared" si="0"/>
        <v>1.1496815286624206E-2</v>
      </c>
      <c r="F37" s="6"/>
      <c r="G37" s="6"/>
      <c r="H37" s="1"/>
      <c r="I37" s="1"/>
      <c r="J37" s="7">
        <f t="shared" si="2"/>
        <v>0</v>
      </c>
      <c r="K37" s="1"/>
      <c r="L37" s="18"/>
    </row>
    <row r="38" spans="1:12" x14ac:dyDescent="0.3">
      <c r="A38" s="9">
        <v>34</v>
      </c>
      <c r="B38" s="1">
        <v>45</v>
      </c>
      <c r="C38" s="6">
        <f t="shared" si="1"/>
        <v>14.331210191082802</v>
      </c>
      <c r="D38" s="1" t="s">
        <v>9</v>
      </c>
      <c r="E38" s="7">
        <f t="shared" si="0"/>
        <v>1.6122611464968153E-2</v>
      </c>
      <c r="F38" s="6">
        <v>17</v>
      </c>
      <c r="G38" s="6">
        <v>24.5</v>
      </c>
      <c r="H38" s="1">
        <v>23</v>
      </c>
      <c r="I38" s="1" t="s">
        <v>9</v>
      </c>
      <c r="J38" s="7">
        <f t="shared" si="2"/>
        <v>2.2686500000000002E-2</v>
      </c>
      <c r="K38" s="1">
        <v>0.217</v>
      </c>
      <c r="L38" s="18"/>
    </row>
    <row r="39" spans="1:12" x14ac:dyDescent="0.3">
      <c r="A39" s="9">
        <v>35</v>
      </c>
      <c r="B39" s="1">
        <v>43</v>
      </c>
      <c r="C39" s="6">
        <f t="shared" si="1"/>
        <v>13.694267515923567</v>
      </c>
      <c r="D39" s="1" t="s">
        <v>9</v>
      </c>
      <c r="E39" s="7">
        <f t="shared" si="0"/>
        <v>1.4721337579617836E-2</v>
      </c>
      <c r="F39" s="6">
        <v>15.5</v>
      </c>
      <c r="G39" s="6">
        <v>23</v>
      </c>
      <c r="H39" s="1">
        <v>21</v>
      </c>
      <c r="I39" s="1" t="s">
        <v>9</v>
      </c>
      <c r="J39" s="7">
        <f t="shared" si="2"/>
        <v>1.8859625000000001E-2</v>
      </c>
      <c r="K39" s="1">
        <v>0.17499999999999999</v>
      </c>
      <c r="L39" s="18"/>
    </row>
    <row r="40" spans="1:12" x14ac:dyDescent="0.3">
      <c r="A40" s="9">
        <v>36</v>
      </c>
      <c r="B40" s="1">
        <v>30</v>
      </c>
      <c r="C40" s="6">
        <f t="shared" si="1"/>
        <v>9.5541401273885338</v>
      </c>
      <c r="D40" s="1" t="s">
        <v>9</v>
      </c>
      <c r="E40" s="7">
        <f t="shared" si="0"/>
        <v>7.1656050955414006E-3</v>
      </c>
      <c r="F40" s="6"/>
      <c r="G40" s="6"/>
      <c r="H40" s="1"/>
      <c r="I40" s="1"/>
      <c r="J40" s="7">
        <f t="shared" si="2"/>
        <v>0</v>
      </c>
      <c r="K40" s="1"/>
      <c r="L40" s="18"/>
    </row>
    <row r="41" spans="1:12" x14ac:dyDescent="0.3">
      <c r="A41" s="9">
        <v>37</v>
      </c>
      <c r="B41" s="1">
        <v>41</v>
      </c>
      <c r="C41" s="6">
        <f t="shared" si="1"/>
        <v>13.057324840764331</v>
      </c>
      <c r="D41" s="1" t="s">
        <v>9</v>
      </c>
      <c r="E41" s="7">
        <f t="shared" si="0"/>
        <v>1.3383757961783441E-2</v>
      </c>
      <c r="F41" s="6">
        <v>18.5</v>
      </c>
      <c r="G41" s="6">
        <v>25</v>
      </c>
      <c r="H41" s="1">
        <v>20</v>
      </c>
      <c r="I41" s="1" t="s">
        <v>9</v>
      </c>
      <c r="J41" s="7">
        <f t="shared" si="2"/>
        <v>2.6866625000000002E-2</v>
      </c>
      <c r="K41" s="1">
        <v>0.27500000000000002</v>
      </c>
      <c r="L41" s="18"/>
    </row>
    <row r="42" spans="1:12" x14ac:dyDescent="0.3">
      <c r="A42" s="9">
        <v>38</v>
      </c>
      <c r="B42" s="1">
        <v>37</v>
      </c>
      <c r="C42" s="6">
        <f t="shared" si="1"/>
        <v>11.783439490445859</v>
      </c>
      <c r="D42" s="1" t="s">
        <v>9</v>
      </c>
      <c r="E42" s="7">
        <f t="shared" si="0"/>
        <v>1.0899681528662422E-2</v>
      </c>
      <c r="F42" s="6">
        <v>13</v>
      </c>
      <c r="G42" s="6">
        <v>23.5</v>
      </c>
      <c r="H42" s="1">
        <v>19.5</v>
      </c>
      <c r="I42" s="1" t="s">
        <v>9</v>
      </c>
      <c r="J42" s="7">
        <f t="shared" si="2"/>
        <v>1.3266500000000001E-2</v>
      </c>
      <c r="K42" s="1">
        <v>0.111</v>
      </c>
      <c r="L42" s="18"/>
    </row>
    <row r="43" spans="1:12" x14ac:dyDescent="0.3">
      <c r="A43" s="9">
        <v>39</v>
      </c>
      <c r="B43" s="1">
        <v>25</v>
      </c>
      <c r="C43" s="6">
        <f t="shared" si="1"/>
        <v>7.9617834394904454</v>
      </c>
      <c r="D43" s="1" t="s">
        <v>17</v>
      </c>
      <c r="E43" s="7">
        <f t="shared" si="0"/>
        <v>4.9761146496815284E-3</v>
      </c>
      <c r="F43" s="6"/>
      <c r="G43" s="6"/>
      <c r="H43" s="1"/>
      <c r="I43" s="1"/>
      <c r="J43" s="7">
        <f t="shared" si="2"/>
        <v>0</v>
      </c>
      <c r="K43" s="1"/>
      <c r="L43" s="18"/>
    </row>
    <row r="44" spans="1:12" x14ac:dyDescent="0.3">
      <c r="A44" s="9">
        <v>40</v>
      </c>
      <c r="B44" s="1">
        <v>43</v>
      </c>
      <c r="C44" s="6">
        <f t="shared" si="1"/>
        <v>13.694267515923567</v>
      </c>
      <c r="D44" s="1" t="s">
        <v>9</v>
      </c>
      <c r="E44" s="7">
        <f t="shared" si="0"/>
        <v>1.4721337579617836E-2</v>
      </c>
      <c r="F44" s="6">
        <v>16</v>
      </c>
      <c r="G44" s="6">
        <v>24</v>
      </c>
      <c r="H44" s="1">
        <v>20.5</v>
      </c>
      <c r="I44" s="1" t="s">
        <v>9</v>
      </c>
      <c r="J44" s="7">
        <f t="shared" si="2"/>
        <v>2.0096000000000003E-2</v>
      </c>
      <c r="K44" s="1">
        <v>0.182</v>
      </c>
      <c r="L44" s="18"/>
    </row>
    <row r="45" spans="1:12" x14ac:dyDescent="0.3">
      <c r="A45" s="9">
        <v>41</v>
      </c>
      <c r="B45" s="1">
        <v>28</v>
      </c>
      <c r="C45" s="6">
        <f t="shared" si="1"/>
        <v>8.9171974522292992</v>
      </c>
      <c r="D45" s="1" t="s">
        <v>18</v>
      </c>
      <c r="E45" s="7">
        <f t="shared" si="0"/>
        <v>6.2420382165605092E-3</v>
      </c>
      <c r="F45" s="6"/>
      <c r="G45" s="6"/>
      <c r="H45" s="1"/>
      <c r="I45" s="1"/>
      <c r="J45" s="7">
        <f t="shared" si="2"/>
        <v>0</v>
      </c>
      <c r="K45" s="1"/>
      <c r="L45" s="18"/>
    </row>
    <row r="46" spans="1:12" x14ac:dyDescent="0.3">
      <c r="A46" s="9">
        <v>42</v>
      </c>
      <c r="B46" s="1">
        <v>29</v>
      </c>
      <c r="C46" s="6">
        <f t="shared" si="1"/>
        <v>9.2356687898089174</v>
      </c>
      <c r="D46" s="1" t="s">
        <v>17</v>
      </c>
      <c r="E46" s="7">
        <f t="shared" si="0"/>
        <v>6.6958598726114659E-3</v>
      </c>
      <c r="F46" s="6"/>
      <c r="G46" s="6"/>
      <c r="H46" s="1"/>
      <c r="I46" s="1"/>
      <c r="J46" s="7">
        <f t="shared" si="2"/>
        <v>0</v>
      </c>
      <c r="K46" s="1"/>
      <c r="L46" s="18"/>
    </row>
    <row r="47" spans="1:12" x14ac:dyDescent="0.3">
      <c r="A47" s="9">
        <v>43</v>
      </c>
      <c r="B47" s="1">
        <v>41</v>
      </c>
      <c r="C47" s="6">
        <f t="shared" si="1"/>
        <v>13.057324840764331</v>
      </c>
      <c r="D47" s="1" t="s">
        <v>9</v>
      </c>
      <c r="E47" s="7">
        <f t="shared" si="0"/>
        <v>1.3383757961783441E-2</v>
      </c>
      <c r="F47" s="6">
        <v>14</v>
      </c>
      <c r="G47" s="6">
        <v>23.5</v>
      </c>
      <c r="H47" s="1">
        <v>20</v>
      </c>
      <c r="I47" s="1" t="s">
        <v>9</v>
      </c>
      <c r="J47" s="7">
        <f t="shared" si="2"/>
        <v>1.5386000000000002E-2</v>
      </c>
      <c r="K47" s="1">
        <v>0.13400000000000001</v>
      </c>
      <c r="L47" s="18"/>
    </row>
    <row r="48" spans="1:12" x14ac:dyDescent="0.3">
      <c r="A48" s="9">
        <v>44</v>
      </c>
      <c r="B48" s="1">
        <v>37</v>
      </c>
      <c r="C48" s="6">
        <f t="shared" si="1"/>
        <v>11.783439490445859</v>
      </c>
      <c r="D48" s="1" t="s">
        <v>9</v>
      </c>
      <c r="E48" s="7">
        <f t="shared" si="0"/>
        <v>1.0899681528662422E-2</v>
      </c>
      <c r="F48" s="6"/>
      <c r="G48" s="6"/>
      <c r="H48" s="1"/>
      <c r="I48" s="1"/>
      <c r="J48" s="7">
        <f t="shared" si="2"/>
        <v>0</v>
      </c>
      <c r="K48" s="1"/>
      <c r="L48" s="18"/>
    </row>
    <row r="49" spans="1:12" x14ac:dyDescent="0.3">
      <c r="A49" s="9">
        <v>45</v>
      </c>
      <c r="B49" s="1">
        <v>33</v>
      </c>
      <c r="C49" s="6">
        <f t="shared" si="1"/>
        <v>10.509554140127388</v>
      </c>
      <c r="D49" s="1" t="s">
        <v>17</v>
      </c>
      <c r="E49" s="7">
        <f t="shared" si="0"/>
        <v>8.6703821656050964E-3</v>
      </c>
      <c r="F49" s="6"/>
      <c r="G49" s="6"/>
      <c r="H49" s="1"/>
      <c r="I49" s="1"/>
      <c r="J49" s="7">
        <f t="shared" si="2"/>
        <v>0</v>
      </c>
      <c r="K49" s="1"/>
      <c r="L49" s="18"/>
    </row>
    <row r="50" spans="1:12" x14ac:dyDescent="0.3">
      <c r="A50" s="9">
        <v>46</v>
      </c>
      <c r="B50" s="1">
        <v>32</v>
      </c>
      <c r="C50" s="6">
        <f t="shared" si="1"/>
        <v>10.19108280254777</v>
      </c>
      <c r="D50" s="1" t="s">
        <v>9</v>
      </c>
      <c r="E50" s="7">
        <f t="shared" si="0"/>
        <v>8.1528662420382158E-3</v>
      </c>
      <c r="F50" s="6"/>
      <c r="G50" s="6"/>
      <c r="H50" s="1"/>
      <c r="I50" s="1"/>
      <c r="J50" s="7">
        <f t="shared" si="2"/>
        <v>0</v>
      </c>
      <c r="K50" s="1"/>
      <c r="L50" s="18"/>
    </row>
    <row r="51" spans="1:12" x14ac:dyDescent="0.3">
      <c r="A51" s="9">
        <v>47</v>
      </c>
      <c r="B51" s="1">
        <v>20</v>
      </c>
      <c r="C51" s="6">
        <f t="shared" si="1"/>
        <v>6.3694267515923562</v>
      </c>
      <c r="D51" s="1" t="s">
        <v>9</v>
      </c>
      <c r="E51" s="7">
        <f t="shared" si="0"/>
        <v>3.1847133757961781E-3</v>
      </c>
      <c r="F51" s="6"/>
      <c r="G51" s="6"/>
      <c r="H51" s="1"/>
      <c r="I51" s="1"/>
      <c r="J51" s="7">
        <f t="shared" si="2"/>
        <v>0</v>
      </c>
      <c r="K51" s="1"/>
      <c r="L51" s="18"/>
    </row>
    <row r="52" spans="1:12" x14ac:dyDescent="0.3">
      <c r="A52" s="9">
        <v>48</v>
      </c>
      <c r="B52" s="1">
        <v>62</v>
      </c>
      <c r="C52" s="6">
        <f t="shared" si="1"/>
        <v>19.745222929936304</v>
      </c>
      <c r="D52" s="1" t="s">
        <v>9</v>
      </c>
      <c r="E52" s="7">
        <f t="shared" si="0"/>
        <v>3.0605095541401273E-2</v>
      </c>
      <c r="F52" s="6">
        <v>20</v>
      </c>
      <c r="G52" s="6">
        <v>22.5</v>
      </c>
      <c r="H52" s="1">
        <v>17</v>
      </c>
      <c r="I52" s="1" t="s">
        <v>18</v>
      </c>
      <c r="J52" s="7">
        <f t="shared" si="2"/>
        <v>3.1400000000000004E-2</v>
      </c>
      <c r="K52" s="1">
        <v>0.28299999999999997</v>
      </c>
      <c r="L52" s="18"/>
    </row>
    <row r="53" spans="1:12" x14ac:dyDescent="0.3">
      <c r="A53" s="9">
        <v>49</v>
      </c>
      <c r="B53" s="1">
        <v>46</v>
      </c>
      <c r="C53" s="6">
        <f t="shared" si="1"/>
        <v>14.64968152866242</v>
      </c>
      <c r="D53" s="1" t="s">
        <v>9</v>
      </c>
      <c r="E53" s="7">
        <f t="shared" si="0"/>
        <v>1.6847133757961784E-2</v>
      </c>
      <c r="F53" s="6"/>
      <c r="G53" s="6"/>
      <c r="H53" s="1"/>
      <c r="I53" s="1"/>
      <c r="J53" s="7">
        <f t="shared" si="2"/>
        <v>0</v>
      </c>
      <c r="K53" s="1"/>
      <c r="L53" s="18"/>
    </row>
    <row r="54" spans="1:12" x14ac:dyDescent="0.3">
      <c r="A54" s="9">
        <v>50</v>
      </c>
      <c r="B54" s="1">
        <v>23</v>
      </c>
      <c r="C54" s="6">
        <f t="shared" si="1"/>
        <v>7.3248407643312099</v>
      </c>
      <c r="D54" s="1" t="s">
        <v>17</v>
      </c>
      <c r="E54" s="7">
        <f t="shared" si="0"/>
        <v>4.211783439490446E-3</v>
      </c>
      <c r="F54" s="6"/>
      <c r="G54" s="6"/>
      <c r="H54" s="1"/>
      <c r="I54" s="1"/>
      <c r="J54" s="7">
        <f t="shared" si="2"/>
        <v>0</v>
      </c>
      <c r="K54" s="1"/>
      <c r="L54" s="18"/>
    </row>
    <row r="55" spans="1:12" x14ac:dyDescent="0.3">
      <c r="A55" s="9">
        <v>51</v>
      </c>
      <c r="B55" s="1">
        <v>66</v>
      </c>
      <c r="C55" s="6">
        <f t="shared" si="1"/>
        <v>21.019108280254777</v>
      </c>
      <c r="D55" s="1" t="s">
        <v>9</v>
      </c>
      <c r="E55" s="7">
        <f t="shared" si="0"/>
        <v>3.4681528662420386E-2</v>
      </c>
      <c r="F55" s="6">
        <v>28</v>
      </c>
      <c r="G55" s="6">
        <v>26.5</v>
      </c>
      <c r="H55" s="1">
        <v>21.5</v>
      </c>
      <c r="I55" s="1" t="s">
        <v>9</v>
      </c>
      <c r="J55" s="7">
        <f t="shared" si="2"/>
        <v>6.1544000000000008E-2</v>
      </c>
      <c r="K55" s="1">
        <v>0.65900000000000003</v>
      </c>
      <c r="L55" s="18"/>
    </row>
    <row r="56" spans="1:12" x14ac:dyDescent="0.3">
      <c r="A56" s="9">
        <v>52</v>
      </c>
      <c r="B56" s="1">
        <v>22</v>
      </c>
      <c r="C56" s="6">
        <f t="shared" si="1"/>
        <v>7.0063694267515917</v>
      </c>
      <c r="D56" s="1" t="s">
        <v>9</v>
      </c>
      <c r="E56" s="7">
        <f t="shared" si="0"/>
        <v>3.8535031847133755E-3</v>
      </c>
      <c r="F56" s="6"/>
      <c r="G56" s="6"/>
      <c r="H56" s="1"/>
      <c r="I56" s="1"/>
      <c r="J56" s="7">
        <f t="shared" si="2"/>
        <v>0</v>
      </c>
      <c r="K56" s="1"/>
      <c r="L56" s="18"/>
    </row>
    <row r="57" spans="1:12" x14ac:dyDescent="0.3">
      <c r="A57" s="9">
        <v>53</v>
      </c>
      <c r="B57" s="1">
        <v>33</v>
      </c>
      <c r="C57" s="6">
        <f t="shared" si="1"/>
        <v>10.509554140127388</v>
      </c>
      <c r="D57" s="1" t="s">
        <v>9</v>
      </c>
      <c r="E57" s="7">
        <f t="shared" si="0"/>
        <v>8.6703821656050964E-3</v>
      </c>
      <c r="F57" s="6"/>
      <c r="G57" s="6"/>
      <c r="H57" s="1"/>
      <c r="I57" s="1"/>
      <c r="J57" s="7">
        <f t="shared" si="2"/>
        <v>0</v>
      </c>
      <c r="K57" s="1"/>
      <c r="L57" s="18"/>
    </row>
    <row r="58" spans="1:12" x14ac:dyDescent="0.3">
      <c r="A58" s="9">
        <v>54</v>
      </c>
      <c r="B58" s="1">
        <v>33</v>
      </c>
      <c r="C58" s="6">
        <f t="shared" si="1"/>
        <v>10.509554140127388</v>
      </c>
      <c r="D58" s="1" t="s">
        <v>9</v>
      </c>
      <c r="E58" s="7">
        <f t="shared" si="0"/>
        <v>8.6703821656050964E-3</v>
      </c>
      <c r="F58" s="6"/>
      <c r="G58" s="6"/>
      <c r="H58" s="1"/>
      <c r="I58" s="1"/>
      <c r="J58" s="7">
        <f t="shared" si="2"/>
        <v>0</v>
      </c>
      <c r="K58" s="1"/>
      <c r="L58" s="18"/>
    </row>
    <row r="59" spans="1:12" x14ac:dyDescent="0.3">
      <c r="A59" s="9">
        <v>55</v>
      </c>
      <c r="B59" s="1">
        <v>25</v>
      </c>
      <c r="C59" s="6">
        <f t="shared" si="1"/>
        <v>7.9617834394904454</v>
      </c>
      <c r="D59" s="1" t="s">
        <v>9</v>
      </c>
      <c r="E59" s="7">
        <f t="shared" si="0"/>
        <v>4.9761146496815284E-3</v>
      </c>
      <c r="F59" s="6"/>
      <c r="G59" s="6"/>
      <c r="H59" s="1"/>
      <c r="I59" s="1"/>
      <c r="J59" s="7">
        <f t="shared" si="2"/>
        <v>0</v>
      </c>
      <c r="K59" s="1"/>
      <c r="L59" s="18"/>
    </row>
    <row r="60" spans="1:12" x14ac:dyDescent="0.3">
      <c r="A60" s="9">
        <v>56</v>
      </c>
      <c r="B60" s="1">
        <v>21</v>
      </c>
      <c r="C60" s="6">
        <f t="shared" si="1"/>
        <v>6.6878980891719744</v>
      </c>
      <c r="D60" s="1" t="s">
        <v>17</v>
      </c>
      <c r="E60" s="7">
        <f t="shared" si="0"/>
        <v>3.511146496815287E-3</v>
      </c>
      <c r="F60" s="6"/>
      <c r="G60" s="6"/>
      <c r="H60" s="1"/>
      <c r="I60" s="1"/>
      <c r="J60" s="7">
        <f t="shared" si="2"/>
        <v>0</v>
      </c>
      <c r="K60" s="1"/>
      <c r="L60" s="18"/>
    </row>
    <row r="61" spans="1:12" x14ac:dyDescent="0.3">
      <c r="A61" s="9">
        <v>57</v>
      </c>
      <c r="B61" s="1">
        <v>46</v>
      </c>
      <c r="C61" s="6">
        <f t="shared" si="1"/>
        <v>14.64968152866242</v>
      </c>
      <c r="D61" s="1" t="s">
        <v>9</v>
      </c>
      <c r="E61" s="7">
        <f t="shared" si="0"/>
        <v>1.6847133757961784E-2</v>
      </c>
      <c r="F61" s="6">
        <v>18.5</v>
      </c>
      <c r="G61" s="6">
        <v>23.5</v>
      </c>
      <c r="H61" s="1">
        <v>19.5</v>
      </c>
      <c r="I61" s="1" t="s">
        <v>9</v>
      </c>
      <c r="J61" s="7">
        <f t="shared" si="2"/>
        <v>2.6866625000000002E-2</v>
      </c>
      <c r="K61" s="1">
        <v>0.26400000000000001</v>
      </c>
      <c r="L61" s="18"/>
    </row>
    <row r="62" spans="1:12" x14ac:dyDescent="0.3">
      <c r="A62" s="9">
        <v>58</v>
      </c>
      <c r="B62" s="1">
        <v>41</v>
      </c>
      <c r="C62" s="6">
        <f t="shared" si="1"/>
        <v>13.057324840764331</v>
      </c>
      <c r="D62" s="1" t="s">
        <v>9</v>
      </c>
      <c r="E62" s="7">
        <f t="shared" si="0"/>
        <v>1.3383757961783441E-2</v>
      </c>
      <c r="F62" s="6">
        <v>16.5</v>
      </c>
      <c r="G62" s="6">
        <v>24.5</v>
      </c>
      <c r="H62" s="1">
        <v>23</v>
      </c>
      <c r="I62" s="1" t="s">
        <v>9</v>
      </c>
      <c r="J62" s="7">
        <f t="shared" si="2"/>
        <v>2.1371625000000002E-2</v>
      </c>
      <c r="K62" s="1">
        <v>0.217</v>
      </c>
      <c r="L62" s="18"/>
    </row>
    <row r="63" spans="1:12" x14ac:dyDescent="0.3">
      <c r="A63" s="9">
        <v>59</v>
      </c>
      <c r="B63" s="1">
        <v>19</v>
      </c>
      <c r="C63" s="6">
        <f t="shared" si="1"/>
        <v>6.0509554140127388</v>
      </c>
      <c r="D63" s="1" t="s">
        <v>9</v>
      </c>
      <c r="E63" s="7">
        <f t="shared" si="0"/>
        <v>2.8742038216560514E-3</v>
      </c>
      <c r="F63" s="6"/>
      <c r="G63" s="6"/>
      <c r="H63" s="1"/>
      <c r="I63" s="1"/>
      <c r="J63" s="7">
        <f t="shared" si="2"/>
        <v>0</v>
      </c>
      <c r="K63" s="1"/>
      <c r="L63" s="18"/>
    </row>
    <row r="64" spans="1:12" x14ac:dyDescent="0.3">
      <c r="A64" s="9">
        <v>60</v>
      </c>
      <c r="B64" s="1">
        <v>39</v>
      </c>
      <c r="C64" s="6">
        <f t="shared" si="1"/>
        <v>12.420382165605096</v>
      </c>
      <c r="D64" s="1" t="s">
        <v>9</v>
      </c>
      <c r="E64" s="7">
        <f t="shared" si="0"/>
        <v>1.210987261146497E-2</v>
      </c>
      <c r="F64" s="6"/>
      <c r="G64" s="6"/>
      <c r="H64" s="1"/>
      <c r="I64" s="1"/>
      <c r="J64" s="7">
        <f t="shared" si="2"/>
        <v>0</v>
      </c>
      <c r="K64" s="1"/>
      <c r="L64" s="18"/>
    </row>
    <row r="65" spans="1:12" x14ac:dyDescent="0.3">
      <c r="A65" s="9">
        <v>61</v>
      </c>
      <c r="B65" s="1">
        <v>37</v>
      </c>
      <c r="C65" s="6">
        <f t="shared" si="1"/>
        <v>11.783439490445859</v>
      </c>
      <c r="D65" s="1" t="s">
        <v>17</v>
      </c>
      <c r="E65" s="7">
        <f t="shared" si="0"/>
        <v>1.0899681528662422E-2</v>
      </c>
      <c r="F65" s="6"/>
      <c r="G65" s="6"/>
      <c r="H65" s="1"/>
      <c r="I65" s="1"/>
      <c r="J65" s="7">
        <f t="shared" si="2"/>
        <v>0</v>
      </c>
      <c r="K65" s="1"/>
      <c r="L65" s="18"/>
    </row>
    <row r="66" spans="1:12" x14ac:dyDescent="0.3">
      <c r="A66" s="9">
        <v>62</v>
      </c>
      <c r="B66" s="1">
        <v>41</v>
      </c>
      <c r="C66" s="6">
        <f t="shared" si="1"/>
        <v>13.057324840764331</v>
      </c>
      <c r="D66" s="1" t="s">
        <v>9</v>
      </c>
      <c r="E66" s="7">
        <f t="shared" si="0"/>
        <v>1.3383757961783441E-2</v>
      </c>
      <c r="F66" s="6">
        <v>14.5</v>
      </c>
      <c r="G66" s="6">
        <v>23.5</v>
      </c>
      <c r="H66" s="1">
        <v>20.5</v>
      </c>
      <c r="I66" s="1" t="s">
        <v>9</v>
      </c>
      <c r="J66" s="7">
        <f t="shared" si="2"/>
        <v>1.6504625000000002E-2</v>
      </c>
      <c r="K66" s="1">
        <v>0.158</v>
      </c>
      <c r="L66" s="18"/>
    </row>
    <row r="67" spans="1:12" x14ac:dyDescent="0.3">
      <c r="A67" s="9">
        <v>63</v>
      </c>
      <c r="B67" s="1">
        <v>25</v>
      </c>
      <c r="C67" s="6">
        <f t="shared" si="1"/>
        <v>7.9617834394904454</v>
      </c>
      <c r="D67" s="1" t="s">
        <v>9</v>
      </c>
      <c r="E67" s="7">
        <f t="shared" si="0"/>
        <v>4.9761146496815284E-3</v>
      </c>
      <c r="F67" s="6"/>
      <c r="G67" s="6"/>
      <c r="H67" s="1"/>
      <c r="I67" s="1"/>
      <c r="J67" s="7">
        <f t="shared" si="2"/>
        <v>0</v>
      </c>
      <c r="K67" s="1"/>
      <c r="L67" s="18"/>
    </row>
    <row r="68" spans="1:12" x14ac:dyDescent="0.3">
      <c r="A68" s="9">
        <v>64</v>
      </c>
      <c r="B68" s="1">
        <v>47</v>
      </c>
      <c r="C68" s="6">
        <f t="shared" si="1"/>
        <v>14.968152866242038</v>
      </c>
      <c r="D68" s="1" t="s">
        <v>16</v>
      </c>
      <c r="E68" s="7">
        <f t="shared" si="0"/>
        <v>1.7587579617834397E-2</v>
      </c>
      <c r="F68" s="6">
        <v>17</v>
      </c>
      <c r="G68" s="6">
        <v>25.5</v>
      </c>
      <c r="H68" s="1">
        <v>21.5</v>
      </c>
      <c r="I68" s="1" t="s">
        <v>9</v>
      </c>
      <c r="J68" s="7">
        <f t="shared" si="2"/>
        <v>2.2686500000000002E-2</v>
      </c>
      <c r="K68" s="1">
        <v>0.22500000000000001</v>
      </c>
      <c r="L68" s="18"/>
    </row>
    <row r="69" spans="1:12" x14ac:dyDescent="0.3">
      <c r="A69" s="9">
        <v>65</v>
      </c>
      <c r="B69" s="1">
        <v>36</v>
      </c>
      <c r="C69" s="6">
        <f t="shared" si="1"/>
        <v>11.464968152866241</v>
      </c>
      <c r="D69" s="1" t="s">
        <v>9</v>
      </c>
      <c r="E69" s="7">
        <f t="shared" ref="E69:E82" si="3">3.14*C69^2/4*10^-4</f>
        <v>1.0318471337579618E-2</v>
      </c>
      <c r="F69" s="6">
        <v>12</v>
      </c>
      <c r="G69" s="6">
        <v>18</v>
      </c>
      <c r="H69" s="1">
        <v>17</v>
      </c>
      <c r="I69" s="1" t="s">
        <v>9</v>
      </c>
      <c r="J69" s="7">
        <f t="shared" si="2"/>
        <v>1.1304000000000002E-2</v>
      </c>
      <c r="K69" s="1">
        <v>6.9000000000000006E-2</v>
      </c>
      <c r="L69" s="18"/>
    </row>
    <row r="70" spans="1:12" x14ac:dyDescent="0.3">
      <c r="A70" s="9">
        <v>66</v>
      </c>
      <c r="B70" s="1">
        <v>19</v>
      </c>
      <c r="C70" s="6">
        <f t="shared" ref="C70:C82" si="4">B70/3.14</f>
        <v>6.0509554140127388</v>
      </c>
      <c r="D70" s="1" t="s">
        <v>9</v>
      </c>
      <c r="E70" s="7">
        <f t="shared" si="3"/>
        <v>2.8742038216560514E-3</v>
      </c>
      <c r="F70" s="6"/>
      <c r="G70" s="6"/>
      <c r="H70" s="1"/>
      <c r="I70" s="1"/>
      <c r="J70" s="7">
        <f t="shared" ref="J70:J82" si="5">3.14*F70^2/4*10^-4</f>
        <v>0</v>
      </c>
      <c r="K70" s="1"/>
      <c r="L70" s="18"/>
    </row>
    <row r="71" spans="1:12" x14ac:dyDescent="0.3">
      <c r="A71" s="9">
        <v>67</v>
      </c>
      <c r="B71" s="1">
        <v>59</v>
      </c>
      <c r="C71" s="6">
        <f t="shared" si="4"/>
        <v>18.789808917197451</v>
      </c>
      <c r="D71" s="1" t="s">
        <v>9</v>
      </c>
      <c r="E71" s="7">
        <f t="shared" si="3"/>
        <v>2.7714968152866244E-2</v>
      </c>
      <c r="F71" s="6">
        <v>22</v>
      </c>
      <c r="G71" s="6">
        <v>24.5</v>
      </c>
      <c r="H71" s="1">
        <v>18</v>
      </c>
      <c r="I71" s="1" t="s">
        <v>9</v>
      </c>
      <c r="J71" s="7">
        <f t="shared" si="5"/>
        <v>3.7994E-2</v>
      </c>
      <c r="K71" s="1">
        <v>0.373</v>
      </c>
      <c r="L71" s="18"/>
    </row>
    <row r="72" spans="1:12" x14ac:dyDescent="0.3">
      <c r="A72" s="9">
        <v>68</v>
      </c>
      <c r="B72" s="1">
        <v>48</v>
      </c>
      <c r="C72" s="6">
        <f t="shared" si="4"/>
        <v>15.286624203821656</v>
      </c>
      <c r="D72" s="1" t="s">
        <v>9</v>
      </c>
      <c r="E72" s="7">
        <f t="shared" si="3"/>
        <v>1.8343949044585989E-2</v>
      </c>
      <c r="F72" s="6">
        <v>16.5</v>
      </c>
      <c r="G72" s="6">
        <v>24.5</v>
      </c>
      <c r="H72" s="1">
        <v>18</v>
      </c>
      <c r="I72" s="1" t="s">
        <v>9</v>
      </c>
      <c r="J72" s="7">
        <f t="shared" si="5"/>
        <v>2.1371625000000002E-2</v>
      </c>
      <c r="K72" s="1">
        <v>0.217</v>
      </c>
      <c r="L72" s="18"/>
    </row>
    <row r="73" spans="1:12" x14ac:dyDescent="0.3">
      <c r="A73" s="9">
        <v>69</v>
      </c>
      <c r="B73" s="1">
        <v>21</v>
      </c>
      <c r="C73" s="6">
        <f t="shared" si="4"/>
        <v>6.6878980891719744</v>
      </c>
      <c r="D73" s="1" t="s">
        <v>17</v>
      </c>
      <c r="E73" s="7">
        <f t="shared" si="3"/>
        <v>3.511146496815287E-3</v>
      </c>
      <c r="F73" s="6"/>
      <c r="G73" s="6"/>
      <c r="H73" s="1"/>
      <c r="I73" s="1"/>
      <c r="J73" s="7">
        <f t="shared" si="5"/>
        <v>0</v>
      </c>
      <c r="K73" s="1"/>
      <c r="L73" s="18"/>
    </row>
    <row r="74" spans="1:12" x14ac:dyDescent="0.3">
      <c r="A74" s="9">
        <v>70</v>
      </c>
      <c r="B74" s="1">
        <v>41</v>
      </c>
      <c r="C74" s="6">
        <f t="shared" si="4"/>
        <v>13.057324840764331</v>
      </c>
      <c r="D74" s="1" t="s">
        <v>9</v>
      </c>
      <c r="E74" s="7">
        <f t="shared" si="3"/>
        <v>1.3383757961783441E-2</v>
      </c>
      <c r="F74" s="6">
        <v>16</v>
      </c>
      <c r="G74" s="6">
        <v>24.5</v>
      </c>
      <c r="H74" s="1">
        <v>20.5</v>
      </c>
      <c r="I74" s="1" t="s">
        <v>9</v>
      </c>
      <c r="J74" s="7">
        <f t="shared" si="5"/>
        <v>2.0096000000000003E-2</v>
      </c>
      <c r="K74" s="1">
        <v>0.19</v>
      </c>
      <c r="L74" s="18"/>
    </row>
    <row r="75" spans="1:12" x14ac:dyDescent="0.3">
      <c r="A75" s="9">
        <v>71</v>
      </c>
      <c r="B75" s="1">
        <v>29</v>
      </c>
      <c r="C75" s="6">
        <f t="shared" si="4"/>
        <v>9.2356687898089174</v>
      </c>
      <c r="D75" s="1" t="s">
        <v>16</v>
      </c>
      <c r="E75" s="7">
        <f t="shared" si="3"/>
        <v>6.6958598726114659E-3</v>
      </c>
      <c r="F75" s="6"/>
      <c r="G75" s="6"/>
      <c r="H75" s="1"/>
      <c r="I75" s="1"/>
      <c r="J75" s="7">
        <f t="shared" si="5"/>
        <v>0</v>
      </c>
      <c r="K75" s="1"/>
      <c r="L75" s="18"/>
    </row>
    <row r="76" spans="1:12" x14ac:dyDescent="0.3">
      <c r="A76" s="9">
        <v>72</v>
      </c>
      <c r="B76" s="1">
        <v>39</v>
      </c>
      <c r="C76" s="6">
        <f t="shared" si="4"/>
        <v>12.420382165605096</v>
      </c>
      <c r="D76" s="1" t="s">
        <v>16</v>
      </c>
      <c r="E76" s="7">
        <f t="shared" si="3"/>
        <v>1.210987261146497E-2</v>
      </c>
      <c r="F76" s="6">
        <v>14.5</v>
      </c>
      <c r="G76" s="6">
        <v>23.5</v>
      </c>
      <c r="H76" s="1">
        <v>20</v>
      </c>
      <c r="I76" s="1" t="s">
        <v>17</v>
      </c>
      <c r="J76" s="7">
        <f t="shared" si="5"/>
        <v>1.6504625000000002E-2</v>
      </c>
      <c r="K76" s="1">
        <v>0.158</v>
      </c>
      <c r="L76" s="18"/>
    </row>
    <row r="77" spans="1:12" x14ac:dyDescent="0.3">
      <c r="A77" s="9">
        <v>73</v>
      </c>
      <c r="B77" s="1">
        <v>42</v>
      </c>
      <c r="C77" s="6">
        <f t="shared" si="4"/>
        <v>13.375796178343949</v>
      </c>
      <c r="D77" s="1" t="s">
        <v>9</v>
      </c>
      <c r="E77" s="7">
        <f t="shared" si="3"/>
        <v>1.4044585987261148E-2</v>
      </c>
      <c r="F77" s="6">
        <v>16</v>
      </c>
      <c r="G77" s="6">
        <v>24</v>
      </c>
      <c r="H77" s="1">
        <v>22.5</v>
      </c>
      <c r="I77" s="1" t="s">
        <v>9</v>
      </c>
      <c r="J77" s="7">
        <f t="shared" si="5"/>
        <v>2.0096000000000003E-2</v>
      </c>
      <c r="K77" s="1">
        <v>0.182</v>
      </c>
      <c r="L77" s="18"/>
    </row>
    <row r="78" spans="1:12" x14ac:dyDescent="0.3">
      <c r="A78" s="9">
        <v>74</v>
      </c>
      <c r="B78" s="1">
        <v>39</v>
      </c>
      <c r="C78" s="6">
        <f t="shared" si="4"/>
        <v>12.420382165605096</v>
      </c>
      <c r="D78" s="1" t="s">
        <v>9</v>
      </c>
      <c r="E78" s="7">
        <f t="shared" si="3"/>
        <v>1.210987261146497E-2</v>
      </c>
      <c r="F78" s="6">
        <v>13</v>
      </c>
      <c r="G78" s="6">
        <v>18</v>
      </c>
      <c r="H78" s="1">
        <v>17</v>
      </c>
      <c r="I78" s="1" t="s">
        <v>9</v>
      </c>
      <c r="J78" s="7">
        <f t="shared" si="5"/>
        <v>1.3266500000000001E-2</v>
      </c>
      <c r="K78" s="1">
        <v>8.5000000000000006E-2</v>
      </c>
      <c r="L78" s="18"/>
    </row>
    <row r="79" spans="1:12" x14ac:dyDescent="0.3">
      <c r="A79" s="9">
        <v>75</v>
      </c>
      <c r="B79" s="1">
        <v>45</v>
      </c>
      <c r="C79" s="6">
        <f t="shared" si="4"/>
        <v>14.331210191082802</v>
      </c>
      <c r="D79" s="1" t="s">
        <v>9</v>
      </c>
      <c r="E79" s="7">
        <f t="shared" si="3"/>
        <v>1.6122611464968153E-2</v>
      </c>
      <c r="F79" s="6">
        <v>17</v>
      </c>
      <c r="G79" s="6">
        <v>23.5</v>
      </c>
      <c r="H79" s="1">
        <v>21.5</v>
      </c>
      <c r="I79" s="1" t="s">
        <v>9</v>
      </c>
      <c r="J79" s="7">
        <f t="shared" si="5"/>
        <v>2.2686500000000002E-2</v>
      </c>
      <c r="K79" s="1">
        <v>0.20799999999999999</v>
      </c>
      <c r="L79" s="18"/>
    </row>
    <row r="80" spans="1:12" x14ac:dyDescent="0.3">
      <c r="A80" s="9">
        <v>76</v>
      </c>
      <c r="B80" s="1">
        <v>38</v>
      </c>
      <c r="C80" s="6">
        <f t="shared" si="4"/>
        <v>12.101910828025478</v>
      </c>
      <c r="D80" s="1" t="s">
        <v>9</v>
      </c>
      <c r="E80" s="7">
        <f t="shared" si="3"/>
        <v>1.1496815286624206E-2</v>
      </c>
      <c r="F80" s="6"/>
      <c r="G80" s="6"/>
      <c r="H80" s="1"/>
      <c r="I80" s="1"/>
      <c r="J80" s="7">
        <f t="shared" si="5"/>
        <v>0</v>
      </c>
      <c r="K80" s="1"/>
      <c r="L80" s="18"/>
    </row>
    <row r="81" spans="1:12" x14ac:dyDescent="0.3">
      <c r="A81" s="9">
        <v>77</v>
      </c>
      <c r="B81" s="1">
        <v>41</v>
      </c>
      <c r="C81" s="6">
        <f t="shared" si="4"/>
        <v>13.057324840764331</v>
      </c>
      <c r="D81" s="1" t="s">
        <v>9</v>
      </c>
      <c r="E81" s="7">
        <f t="shared" si="3"/>
        <v>1.3383757961783441E-2</v>
      </c>
      <c r="F81" s="6"/>
      <c r="G81" s="6"/>
      <c r="H81" s="1"/>
      <c r="I81" s="1"/>
      <c r="J81" s="7">
        <f t="shared" si="5"/>
        <v>0</v>
      </c>
      <c r="K81" s="1"/>
      <c r="L81" s="18"/>
    </row>
    <row r="82" spans="1:12" x14ac:dyDescent="0.3">
      <c r="A82" s="9">
        <v>78</v>
      </c>
      <c r="B82" s="1">
        <v>38</v>
      </c>
      <c r="C82" s="6">
        <f t="shared" si="4"/>
        <v>12.101910828025478</v>
      </c>
      <c r="D82" s="1" t="s">
        <v>16</v>
      </c>
      <c r="E82" s="7">
        <f t="shared" si="3"/>
        <v>1.1496815286624206E-2</v>
      </c>
      <c r="F82" s="6">
        <v>14</v>
      </c>
      <c r="G82" s="6">
        <v>23</v>
      </c>
      <c r="H82" s="1">
        <v>21</v>
      </c>
      <c r="I82" s="1" t="s">
        <v>9</v>
      </c>
      <c r="J82" s="7">
        <f t="shared" si="5"/>
        <v>1.5386000000000002E-2</v>
      </c>
      <c r="K82" s="1">
        <v>0.129</v>
      </c>
      <c r="L82" s="18"/>
    </row>
    <row r="83" spans="1:12" x14ac:dyDescent="0.3">
      <c r="A83" s="17" t="s">
        <v>27</v>
      </c>
      <c r="B83" s="21"/>
      <c r="C83" s="22">
        <f>B83/3.14+AVERAGE(C5:C82)</f>
        <v>11.489465948064671</v>
      </c>
      <c r="D83" s="17">
        <f>COUNT(B5:B82)</f>
        <v>77</v>
      </c>
      <c r="E83" s="17">
        <f>SUM(E5:E82)</f>
        <v>0.88313694267515919</v>
      </c>
      <c r="F83" s="17">
        <f>AVERAGE($F5:$F82)</f>
        <v>16.787878787878789</v>
      </c>
      <c r="G83" s="17">
        <f>AVERAGE(G5:G82)</f>
        <v>23.712121212121211</v>
      </c>
      <c r="H83" s="17">
        <f>AVERAGE(H5:H82)</f>
        <v>20.666666666666668</v>
      </c>
      <c r="I83" s="17">
        <f>COUNT(F5:F82)</f>
        <v>33</v>
      </c>
      <c r="J83" s="17">
        <f>SUM(J5:J82)</f>
        <v>0.75795675000000018</v>
      </c>
      <c r="K83" s="17">
        <f>SUM(K5:K82)</f>
        <v>7.2480000000000011</v>
      </c>
      <c r="L83" s="17">
        <f>1/0.005*K83</f>
        <v>1449.6000000000001</v>
      </c>
    </row>
    <row r="84" spans="1:12" ht="57.6" customHeight="1" x14ac:dyDescent="0.3">
      <c r="A84" s="15" t="s">
        <v>39</v>
      </c>
      <c r="B84" s="14"/>
      <c r="C84" s="3" t="s">
        <v>33</v>
      </c>
      <c r="D84" s="3" t="s">
        <v>28</v>
      </c>
      <c r="E84" s="3" t="s">
        <v>37</v>
      </c>
      <c r="F84" s="4" t="s">
        <v>34</v>
      </c>
      <c r="G84" s="4" t="s">
        <v>35</v>
      </c>
      <c r="H84" s="4" t="s">
        <v>36</v>
      </c>
      <c r="I84" s="4" t="s">
        <v>29</v>
      </c>
      <c r="J84" s="4" t="s">
        <v>38</v>
      </c>
      <c r="K84" s="4" t="s">
        <v>40</v>
      </c>
      <c r="L84" s="4" t="s">
        <v>42</v>
      </c>
    </row>
    <row r="85" spans="1:12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1:12" x14ac:dyDescent="0.3">
      <c r="A86" s="11">
        <f>195-D83</f>
        <v>118</v>
      </c>
      <c r="B86" s="11">
        <f>D83-I83</f>
        <v>44</v>
      </c>
      <c r="C86" s="11">
        <f>195-I83</f>
        <v>162</v>
      </c>
      <c r="E86" s="11">
        <f>A82-D83</f>
        <v>1</v>
      </c>
      <c r="F86" s="11">
        <f>A82/100*E86</f>
        <v>0.78</v>
      </c>
    </row>
    <row r="87" spans="1:12" ht="28.8" x14ac:dyDescent="0.3">
      <c r="A87" s="15" t="s">
        <v>30</v>
      </c>
      <c r="B87" s="15" t="s">
        <v>31</v>
      </c>
      <c r="C87" s="15" t="s">
        <v>32</v>
      </c>
      <c r="E87" s="15" t="s">
        <v>58</v>
      </c>
      <c r="F87" s="15" t="s">
        <v>59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Mogilev-Podol</vt:lpstr>
      <vt:lpstr>Vělsk</vt:lpstr>
      <vt:lpstr>Šebekino</vt:lpstr>
      <vt:lpstr>Luninec</vt:lpstr>
      <vt:lpstr>Jamaň</vt:lpstr>
      <vt:lpstr>Ugāle</vt:lpstr>
      <vt:lpstr>Belyniči</vt:lpstr>
      <vt:lpstr>Cimljansk</vt:lpstr>
      <vt:lpstr>Jaroslavl</vt:lpstr>
      <vt:lpstr>Borovljanka</vt:lpstr>
      <vt:lpstr>Tuma</vt:lpstr>
      <vt:lpstr>Vaš</vt:lpstr>
      <vt:lpstr>Dubno</vt:lpstr>
      <vt:lpstr>Lebjaže</vt:lpstr>
      <vt:lpstr>Moršansk</vt:lpstr>
      <vt:lpstr>Smeljan</vt:lpstr>
      <vt:lpstr>Alexejevskaja</vt:lpstr>
      <vt:lpstr>Strugi Krasnye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Windšedl</dc:creator>
  <cp:lastModifiedBy>PC</cp:lastModifiedBy>
  <dcterms:created xsi:type="dcterms:W3CDTF">2023-03-27T08:51:24Z</dcterms:created>
  <dcterms:modified xsi:type="dcterms:W3CDTF">2023-04-05T16:04:26Z</dcterms:modified>
</cp:coreProperties>
</file>