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l_seifert\Downloads\"/>
    </mc:Choice>
  </mc:AlternateContent>
  <bookViews>
    <workbookView xWindow="0" yWindow="0" windowWidth="17490" windowHeight="7380"/>
  </bookViews>
  <sheets>
    <sheet name="výsledky dotazníku" sheetId="1" r:id="rId1"/>
    <sheet name="vztahy do kontignenčních tab.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D22" i="2"/>
  <c r="E22" i="2"/>
  <c r="B22" i="2"/>
  <c r="F19" i="2"/>
  <c r="F20" i="2"/>
  <c r="F21" i="2"/>
  <c r="F18" i="2"/>
  <c r="C6" i="2"/>
  <c r="B6" i="2"/>
  <c r="G11" i="2"/>
  <c r="G12" i="2"/>
  <c r="G13" i="2"/>
  <c r="G10" i="2"/>
  <c r="C14" i="2"/>
  <c r="D14" i="2"/>
  <c r="E14" i="2"/>
  <c r="F14" i="2"/>
  <c r="B14" i="2"/>
  <c r="D3" i="2"/>
  <c r="D4" i="2"/>
  <c r="D5" i="2"/>
  <c r="D2" i="2"/>
  <c r="C114" i="1"/>
  <c r="C115" i="1"/>
  <c r="C116" i="1"/>
  <c r="C123" i="1"/>
  <c r="C125" i="1" s="1"/>
  <c r="B147" i="1"/>
  <c r="C146" i="1" s="1"/>
  <c r="B142" i="1"/>
  <c r="C139" i="1" s="1"/>
  <c r="B136" i="1"/>
  <c r="C135" i="1" s="1"/>
  <c r="B131" i="1"/>
  <c r="C130" i="1" s="1"/>
  <c r="B125" i="1"/>
  <c r="C124" i="1" s="1"/>
  <c r="B154" i="1"/>
  <c r="C150" i="1" s="1"/>
  <c r="B121" i="1"/>
  <c r="C119" i="1" s="1"/>
  <c r="B117" i="1"/>
  <c r="B111" i="1"/>
  <c r="C108" i="1" s="1"/>
  <c r="B104" i="1"/>
  <c r="C103" i="1" s="1"/>
  <c r="F22" i="2" l="1"/>
  <c r="D6" i="2"/>
  <c r="G14" i="2"/>
  <c r="C144" i="1"/>
  <c r="C129" i="1"/>
  <c r="C128" i="1"/>
  <c r="C138" i="1"/>
  <c r="C141" i="1"/>
  <c r="C152" i="1"/>
  <c r="C127" i="1"/>
  <c r="C134" i="1"/>
  <c r="C136" i="1" s="1"/>
  <c r="C140" i="1"/>
  <c r="C145" i="1"/>
  <c r="C147" i="1" s="1"/>
  <c r="C151" i="1"/>
  <c r="C113" i="1"/>
  <c r="C153" i="1"/>
  <c r="C120" i="1"/>
  <c r="C149" i="1"/>
  <c r="C101" i="1"/>
  <c r="C100" i="1"/>
  <c r="C102" i="1"/>
  <c r="C109" i="1"/>
  <c r="C107" i="1"/>
  <c r="C106" i="1"/>
  <c r="B86" i="1"/>
  <c r="C85" i="1" s="1"/>
  <c r="B91" i="1"/>
  <c r="B82" i="1"/>
  <c r="C81" i="1" s="1"/>
  <c r="B77" i="1"/>
  <c r="C76" i="1" s="1"/>
  <c r="B59" i="1"/>
  <c r="C58" i="1" s="1"/>
  <c r="B72" i="1"/>
  <c r="B97" i="1"/>
  <c r="C65" i="1" s="1"/>
  <c r="B51" i="1"/>
  <c r="C50" i="1" s="1"/>
  <c r="B46" i="1"/>
  <c r="C44" i="1" s="1"/>
  <c r="C39" i="1"/>
  <c r="B40" i="1"/>
  <c r="C38" i="1" s="1"/>
  <c r="B35" i="1"/>
  <c r="C34" i="1" s="1"/>
  <c r="B30" i="1"/>
  <c r="C27" i="1" s="1"/>
  <c r="C20" i="1"/>
  <c r="B23" i="1"/>
  <c r="C19" i="1" s="1"/>
  <c r="B5" i="1"/>
  <c r="C3" i="1" s="1"/>
  <c r="B14" i="1"/>
  <c r="C10" i="1" s="1"/>
  <c r="C131" i="1" l="1"/>
  <c r="C84" i="1"/>
  <c r="C43" i="1"/>
  <c r="C90" i="1"/>
  <c r="C88" i="1"/>
  <c r="C91" i="1" s="1"/>
  <c r="C142" i="1"/>
  <c r="C40" i="1"/>
  <c r="C45" i="1"/>
  <c r="C46" i="1" s="1"/>
  <c r="C75" i="1"/>
  <c r="C77" i="1" s="1"/>
  <c r="C154" i="1"/>
  <c r="C57" i="1"/>
  <c r="C17" i="1"/>
  <c r="C21" i="1"/>
  <c r="C29" i="1"/>
  <c r="C49" i="1"/>
  <c r="C51" i="1" s="1"/>
  <c r="C56" i="1"/>
  <c r="C18" i="1"/>
  <c r="C22" i="1"/>
  <c r="C28" i="1"/>
  <c r="C26" i="1"/>
  <c r="C4" i="1"/>
  <c r="C54" i="1"/>
  <c r="C55" i="1"/>
  <c r="C59" i="1" s="1"/>
  <c r="C89" i="1"/>
  <c r="C80" i="1"/>
  <c r="C82" i="1" s="1"/>
  <c r="C95" i="1"/>
  <c r="C70" i="1"/>
  <c r="C96" i="1"/>
  <c r="C62" i="1"/>
  <c r="C68" i="1"/>
  <c r="C64" i="1"/>
  <c r="C94" i="1"/>
  <c r="C71" i="1"/>
  <c r="C67" i="1"/>
  <c r="C63" i="1"/>
  <c r="C66" i="1"/>
  <c r="C69" i="1"/>
  <c r="C5" i="1"/>
  <c r="C33" i="1"/>
  <c r="C35" i="1" s="1"/>
  <c r="C11" i="1"/>
  <c r="C8" i="1"/>
  <c r="C12" i="1"/>
  <c r="C9" i="1"/>
  <c r="C13" i="1"/>
  <c r="C30" i="1" l="1"/>
  <c r="C23" i="1"/>
  <c r="C72" i="1"/>
  <c r="C97" i="1"/>
  <c r="C14" i="1"/>
</calcChain>
</file>

<file path=xl/sharedStrings.xml><?xml version="1.0" encoding="utf-8"?>
<sst xmlns="http://schemas.openxmlformats.org/spreadsheetml/2006/main" count="196" uniqueCount="112">
  <si>
    <t xml:space="preserve">Pohlaví </t>
  </si>
  <si>
    <t>Počet respondentů</t>
  </si>
  <si>
    <t>Procentuální vyjádření</t>
  </si>
  <si>
    <t>Muž</t>
  </si>
  <si>
    <t>Žena</t>
  </si>
  <si>
    <t>2. Věková kategorie</t>
  </si>
  <si>
    <t>Věk</t>
  </si>
  <si>
    <t>Méně než 18 let</t>
  </si>
  <si>
    <t>18 – 26 let</t>
  </si>
  <si>
    <t>27 – 39 let</t>
  </si>
  <si>
    <t>40 – 52 let</t>
  </si>
  <si>
    <t>53 – 65 let</t>
  </si>
  <si>
    <t>Více než 65 let</t>
  </si>
  <si>
    <t>3. Ekonomický status</t>
  </si>
  <si>
    <t>Zaměstnanec</t>
  </si>
  <si>
    <t>Podnikatel/ živnostník/ OSVČ</t>
  </si>
  <si>
    <t>Nezaměstnaný</t>
  </si>
  <si>
    <t>Student</t>
  </si>
  <si>
    <t>Důchodce</t>
  </si>
  <si>
    <t>Jiné (mateřská/ rodičovská dovolená, trvalá nemocenská apod.)</t>
  </si>
  <si>
    <t>Do 15 000 Kč</t>
  </si>
  <si>
    <t>15 000-30 000 Kč</t>
  </si>
  <si>
    <t>30 000-50 000 Kč</t>
  </si>
  <si>
    <t>Nad 50 000 Kč</t>
  </si>
  <si>
    <t>4. Výše čistého měsíčního platu:</t>
  </si>
  <si>
    <t>2. Označte správnou odpověď:</t>
  </si>
  <si>
    <t>Neziskové organizace nevytvářejí zisk k přerozdělení mezi své vlastníky nebo zakladatele. Zisk, který případně vytváří opětovně vkládají do naplňování svého poslání.</t>
  </si>
  <si>
    <t xml:space="preserve">Neziskové organizace se soustřeďují na vytváření zisku, který přerozdělují mezi své vlastníky a zakladatele.  </t>
  </si>
  <si>
    <t xml:space="preserve"> 3. Považujete podporu neziskových organizací za důležitou?</t>
  </si>
  <si>
    <t>Ano, myslím, že je velmi důležitá.</t>
  </si>
  <si>
    <t>Částečně ano, ale nemyslím, že má velký význam.</t>
  </si>
  <si>
    <t>Ne, nepovažuji ji za jakkoli důležitou.</t>
  </si>
  <si>
    <t>Ano, podporuji nebo jsem v minulosti podpořil vybranou NO.</t>
  </si>
  <si>
    <t>Ne, nikdy jsem do NO nepřispěl.</t>
  </si>
  <si>
    <t>4. Podporujete nebo jste v minulosti podpořil nějakou neziskovou organizaci (NO)?</t>
  </si>
  <si>
    <t>Ano, firmy by měly s NO pravidelně spolupracovat a investovat do nich.</t>
  </si>
  <si>
    <t>Ano, příležitosně je vhodné, aby firmy NO podpořila.</t>
  </si>
  <si>
    <t>Ne, jejich spolupráci a podporu považuji za zbytečnou</t>
  </si>
  <si>
    <t>Ochrana zvířat</t>
  </si>
  <si>
    <t>Ochrana životního prostředí</t>
  </si>
  <si>
    <t>Pomoc zemím při mimořádných situacích (tsunami, povodně, zemětřesení apod.)</t>
  </si>
  <si>
    <t>Pomoc zdravotně handicapovaným</t>
  </si>
  <si>
    <t>Péče o seniory</t>
  </si>
  <si>
    <t>Jiné</t>
  </si>
  <si>
    <t>Nepodporuji žádné</t>
  </si>
  <si>
    <t>Pomoc rozvojovým zemím</t>
  </si>
  <si>
    <t xml:space="preserve">Pomoc dětem bez rodičů </t>
  </si>
  <si>
    <t>Pomoc sociálně slabým a vyloučeným (bezdomovci, drogově závislí)</t>
  </si>
  <si>
    <t>6. Jaký typ dobročinných aktivit podporujete/ podporoval jste v minulosti?</t>
  </si>
  <si>
    <t>Ne</t>
  </si>
  <si>
    <t>Ano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</si>
  <si>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 xml:space="preserve">Znáte pojem nezisková organizace? </t>
    </r>
  </si>
  <si>
    <t xml:space="preserve">Ano, podporuji vybranou NO 2-3krát ročně. </t>
  </si>
  <si>
    <t>Ano, podporuji vybranou NO jednou měsíčně nebo častěji.</t>
  </si>
  <si>
    <t xml:space="preserve"> Otázka č. 5 - Podporujete pravidelně konkrétní neziskovou organizaci? </t>
  </si>
  <si>
    <t>Ano, pravidelně podporuji vybranou NO zhruba jednou ročně.</t>
  </si>
  <si>
    <t>Ne, podporuji NO pouze příležitostně</t>
  </si>
  <si>
    <t>7. Znáte význam pojmu firemní filantropie?</t>
  </si>
  <si>
    <t>Firemní filantropie je dobročinná aktivita firem, kterou firmy provozují primárně za účelem pomoci druhým.</t>
  </si>
  <si>
    <t>Firemní filantropie je dobročinná aktivita firem, kterou firmy provozují primárně za účelem své propagace.</t>
  </si>
  <si>
    <t>8. Označte správnou odpověď:</t>
  </si>
  <si>
    <t>Ano, myslím, že může lidem významně změnit život.</t>
  </si>
  <si>
    <t>Ano, ale myslím, že pro jejich životy nemá pomoc přílišný význam.</t>
  </si>
  <si>
    <t>Ne, myslím, že firemní dárcovství nemá pro potřebné žádný význam.</t>
  </si>
  <si>
    <t xml:space="preserve">Ne </t>
  </si>
  <si>
    <t>11. Myslíte si, že by neziskové organizace měly být podporovány podnikatelskými subjekty?</t>
  </si>
  <si>
    <t>Ano, pravidelně</t>
  </si>
  <si>
    <t>Ano, příležitostně</t>
  </si>
  <si>
    <t>Ne, nezapojuje/i se</t>
  </si>
  <si>
    <t>12. Zapojuje se Váš zaměstnavatel (případně vy jako podnikatel) do aktivit firemní filantropie?</t>
  </si>
  <si>
    <t>Ano, zapojuji se pravidelně.</t>
  </si>
  <si>
    <t>Ano, zapojuji se příležitostně.</t>
  </si>
  <si>
    <t>Finanční příspěvek</t>
  </si>
  <si>
    <t>Poskytnutí hmotného daru</t>
  </si>
  <si>
    <t>Dobrovolnictví</t>
  </si>
  <si>
    <t>Do žádné aktivity se zapojit nechci</t>
  </si>
  <si>
    <t>14. Do jakých filantropických aktivit byste se dobrovolně ve svém zaměstnání zapojil?</t>
  </si>
  <si>
    <t>15. Znáte význam pojmu "matchingový fond"?</t>
  </si>
  <si>
    <t xml:space="preserve">16. Označte správnou odpověď </t>
  </si>
  <si>
    <t xml:space="preserve">Matchingový fond je firemní sbírka mezi zaměstnanci, kterou pořádá zaměstnavatel, ale sám se jej neúčastní, pouze shromažďuje finance. </t>
  </si>
  <si>
    <t>Matchingový fond je firemní sbírka mezi zaměstnanci, kterou zaměstnavatel při příspěvku do neziskové organizace zvyšuje nebo násobí z vlastních zdrojů dle předem vytvořených pravidel.</t>
  </si>
  <si>
    <t>17. (správná odpověď byla B) Účastníte se někdy v práci matchingových fondů?</t>
  </si>
  <si>
    <t>Ano, přispívám pravidelně.</t>
  </si>
  <si>
    <t>Ano, přispívám příležitostně.</t>
  </si>
  <si>
    <t xml:space="preserve">18. Motivuje Vás k příspěvku na dobročinnosti myšlenka, že bude Váš příspěvek zaměstnavatelem navýšen? </t>
  </si>
  <si>
    <t xml:space="preserve">Ano </t>
  </si>
  <si>
    <t>19. Zapojil jste se někdy v rámci svého zaměstnání dobrovolnických aktivit?</t>
  </si>
  <si>
    <t>20. Myslíte si, že české firmy dostatečně zapojují do aktivit firemní filantropie?</t>
  </si>
  <si>
    <t>Nejsem si jistý</t>
  </si>
  <si>
    <t>Ano, myslím si, že je jejich zapojení dostatečné.</t>
  </si>
  <si>
    <t>Ne, myslím si, že jejich zapojení dostatečné není.</t>
  </si>
  <si>
    <t>9 Myslíte si, že firmy celkově věnují na dobročinné účely více než jednotlivci?</t>
  </si>
  <si>
    <t>10. Domníváte se, že firemní firemní filantropie dokáže pozitivně ovlivňovat vybrané skupiny osob, komunitu či celou veřejnost podporované neziskovými organizacemi?</t>
  </si>
  <si>
    <t xml:space="preserve">13. Zapojil jste se Vy sám někdy ve spojitosti se svým zaměstnáním do aktivit firemní filantropie (např. příspěvek do sbírky, darování hmotných darů, dobrovolná práce. </t>
  </si>
  <si>
    <t xml:space="preserve">Nezapojuji se, protože nemám zájem, na možnostech nezáleží. </t>
  </si>
  <si>
    <t xml:space="preserve">Nezapojuji se, ale kdybych měl příležitost, tak se zapojím. </t>
  </si>
  <si>
    <t xml:space="preserve">Dosažené vzdělání </t>
  </si>
  <si>
    <t xml:space="preserve">základní </t>
  </si>
  <si>
    <t>středoškolské s maturitou</t>
  </si>
  <si>
    <t xml:space="preserve">středoškolské bez maturity </t>
  </si>
  <si>
    <t xml:space="preserve">vyšší odborné </t>
  </si>
  <si>
    <t>vysokoškolské</t>
  </si>
  <si>
    <t>Rád bych přispěl, ale zaměstnavatel mi danou možnost neposkytl/ nepracuji.</t>
  </si>
  <si>
    <t xml:space="preserve">Ne, ikdyž bych měl/ mám v práci příležitost přispět. </t>
  </si>
  <si>
    <t>Rád bych se zapojil, ale zaměstnavatel mi neposkytl možnost/ nepracuji.</t>
  </si>
  <si>
    <t xml:space="preserve">Ne, ikdyž bych měl/ mám v práci příležitost se zapojit. </t>
  </si>
  <si>
    <t xml:space="preserve">V současnosti nikde nepracuji </t>
  </si>
  <si>
    <t>ženy</t>
  </si>
  <si>
    <t>muži</t>
  </si>
  <si>
    <t>suma</t>
  </si>
  <si>
    <t xml:space="preserve">Skutečné četnosti  </t>
  </si>
  <si>
    <t xml:space="preserve">suma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</si>
</sst>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0" fillId="0" borderId="0" xfId="0" applyNumberFormat="1"/>
    <xf numFmtId="1" fontId="2" fillId="0" borderId="4" xfId="1" applyNumberFormat="1" applyFont="1" applyBorder="1" applyAlignment="1">
      <alignment horizontal="justify" vertical="center" wrapText="1"/>
    </xf>
    <xf numFmtId="1" fontId="2" fillId="0" borderId="4" xfId="0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 wrapText="1"/>
    </xf>
    <xf numFmtId="0" fontId="0" fillId="0" borderId="5" xfId="0" applyBorder="1"/>
    <xf numFmtId="0" fontId="2" fillId="0" borderId="5" xfId="0" applyNumberFormat="1" applyFont="1" applyFill="1" applyBorder="1" applyAlignment="1">
      <alignment horizontal="justify" vertical="center" wrapText="1"/>
    </xf>
    <xf numFmtId="1" fontId="2" fillId="0" borderId="5" xfId="0" applyNumberFormat="1" applyFont="1" applyBorder="1" applyAlignment="1">
      <alignment horizontal="justify" vertical="center" wrapText="1"/>
    </xf>
    <xf numFmtId="1" fontId="0" fillId="0" borderId="5" xfId="0" applyNumberFormat="1" applyBorder="1"/>
    <xf numFmtId="1" fontId="0" fillId="0" borderId="0" xfId="0" applyNumberFormat="1"/>
    <xf numFmtId="0" fontId="4" fillId="0" borderId="5" xfId="0" applyFont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5" xfId="0" applyFont="1" applyFill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2" fillId="0" borderId="6" xfId="0" applyFont="1" applyFill="1" applyBorder="1" applyAlignment="1">
      <alignment horizontal="justify" vertical="center"/>
    </xf>
    <xf numFmtId="0" fontId="2" fillId="0" borderId="7" xfId="0" applyFont="1" applyBorder="1" applyAlignment="1">
      <alignment horizontal="justify" vertical="center" wrapText="1"/>
    </xf>
    <xf numFmtId="0" fontId="6" fillId="0" borderId="5" xfId="0" applyFont="1" applyBorder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Pohlaví </a:t>
            </a:r>
            <a:r>
              <a:rPr lang="en-US"/>
              <a:t>respondentů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dotazníku'!$B$2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2B192AF-4544-48D0-B797-099BCF549FB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C0E-47F8-BF61-9006CA9D740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BCBAE73-7B0E-4ACE-BD3D-960CCF495B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E-47F8-BF61-9006CA9D740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dotazníku'!$A$3:$A$4</c:f>
              <c:strCache>
                <c:ptCount val="2"/>
                <c:pt idx="0">
                  <c:v>Muž</c:v>
                </c:pt>
                <c:pt idx="1">
                  <c:v>Žena</c:v>
                </c:pt>
              </c:strCache>
            </c:strRef>
          </c:cat>
          <c:val>
            <c:numRef>
              <c:f>'výsledky dotazníku'!$B$3:$B$4</c:f>
              <c:numCache>
                <c:formatCode>General</c:formatCode>
                <c:ptCount val="2"/>
                <c:pt idx="0">
                  <c:v>90</c:v>
                </c:pt>
                <c:pt idx="1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0E-47F8-BF61-9006CA9D740F}"/>
            </c:ext>
            <c:ext xmlns:c15="http://schemas.microsoft.com/office/drawing/2012/chart" uri="{02D57815-91ED-43cb-92C2-25804820EDAC}">
              <c15:datalabelsRange>
                <c15:f>'výsledky dotazníku'!$C$3:$C$4</c15:f>
                <c15:dlblRangeCache>
                  <c:ptCount val="2"/>
                  <c:pt idx="0">
                    <c:v>52</c:v>
                  </c:pt>
                  <c:pt idx="1">
                    <c:v>48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212448"/>
        <c:axId val="289214408"/>
      </c:barChart>
      <c:catAx>
        <c:axId val="28921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214408"/>
        <c:crosses val="autoZero"/>
        <c:auto val="1"/>
        <c:lblAlgn val="ctr"/>
        <c:lblOffset val="100"/>
        <c:noMultiLvlLbl val="0"/>
      </c:catAx>
      <c:valAx>
        <c:axId val="28921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21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Nejčastěji</a:t>
            </a:r>
            <a:r>
              <a:rPr lang="cs-CZ" baseline="0"/>
              <a:t> podporované typy neziskových organizací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'výsledky dotazníku'!$B$61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671E096-B609-4383-A395-80F4AAA1F4D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38B-4E60-85CF-E54EA6FD4AA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64F7A61-DBCC-427F-83BD-734F75A27A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38B-4E60-85CF-E54EA6FD4AA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F8A3F02-E7BA-4223-BB5C-BDEBCD1181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38B-4E60-85CF-E54EA6FD4AA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CF65DA3-3549-413C-BEDB-6760F99C61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38B-4E60-85CF-E54EA6FD4AA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191BDF3-F618-499E-9FF4-3AF78BEB80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38B-4E60-85CF-E54EA6FD4AA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DE0EC92-F418-43CC-98AF-60EB30A9EFF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38B-4E60-85CF-E54EA6FD4AA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044A078-7DFF-4744-A028-263B92DFB0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38B-4E60-85CF-E54EA6FD4AA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B202BAA-BBBB-4DDD-B6A4-4AC6E53847D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38B-4E60-85CF-E54EA6FD4AA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F4EEE1DE-94E1-4D76-A9F2-65AE54C4F4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38B-4E60-85CF-E54EA6FD4AA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E236369A-2D44-4D1D-AB99-388E29A2BA7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38B-4E60-85CF-E54EA6FD4AA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dotazníku'!$A$62:$A$71</c:f>
              <c:strCache>
                <c:ptCount val="10"/>
                <c:pt idx="0">
                  <c:v>Pomoc dětem bez rodičů </c:v>
                </c:pt>
                <c:pt idx="1">
                  <c:v>Ochrana zvířat</c:v>
                </c:pt>
                <c:pt idx="2">
                  <c:v>Ochrana životního prostředí</c:v>
                </c:pt>
                <c:pt idx="3">
                  <c:v>Pomoc rozvojovým zemím</c:v>
                </c:pt>
                <c:pt idx="4">
                  <c:v>Pomoc zemím při mimořádných situacích (tsunami, povodně, zemětřesení apod.)</c:v>
                </c:pt>
                <c:pt idx="5">
                  <c:v>Pomoc sociálně slabým a vyloučeným (bezdomovci, drogově závislí)</c:v>
                </c:pt>
                <c:pt idx="6">
                  <c:v>Pomoc zdravotně handicapovaným</c:v>
                </c:pt>
                <c:pt idx="7">
                  <c:v>Péče o seniory</c:v>
                </c:pt>
                <c:pt idx="8">
                  <c:v>Jiné</c:v>
                </c:pt>
                <c:pt idx="9">
                  <c:v>Nepodporuji žádné</c:v>
                </c:pt>
              </c:strCache>
            </c:strRef>
          </c:cat>
          <c:val>
            <c:numRef>
              <c:f>'výsledky dotazníku'!$B$62:$B$71</c:f>
              <c:numCache>
                <c:formatCode>General</c:formatCode>
                <c:ptCount val="10"/>
                <c:pt idx="0">
                  <c:v>48</c:v>
                </c:pt>
                <c:pt idx="1">
                  <c:v>27</c:v>
                </c:pt>
                <c:pt idx="2">
                  <c:v>8</c:v>
                </c:pt>
                <c:pt idx="3">
                  <c:v>19</c:v>
                </c:pt>
                <c:pt idx="4">
                  <c:v>42</c:v>
                </c:pt>
                <c:pt idx="5">
                  <c:v>9</c:v>
                </c:pt>
                <c:pt idx="6">
                  <c:v>12</c:v>
                </c:pt>
                <c:pt idx="7">
                  <c:v>11</c:v>
                </c:pt>
                <c:pt idx="8">
                  <c:v>2</c:v>
                </c:pt>
                <c:pt idx="9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8B-4E60-85CF-E54EA6FD4AAA}"/>
            </c:ext>
            <c:ext xmlns:c15="http://schemas.microsoft.com/office/drawing/2012/chart" uri="{02D57815-91ED-43cb-92C2-25804820EDAC}">
              <c15:datalabelsRange>
                <c15:f>'výsledky dotazníku'!$C$62:$C$71</c15:f>
                <c15:dlblRangeCache>
                  <c:ptCount val="10"/>
                  <c:pt idx="0">
                    <c:v>28</c:v>
                  </c:pt>
                  <c:pt idx="1">
                    <c:v>16</c:v>
                  </c:pt>
                  <c:pt idx="2">
                    <c:v>5</c:v>
                  </c:pt>
                  <c:pt idx="3">
                    <c:v>11</c:v>
                  </c:pt>
                  <c:pt idx="4">
                    <c:v>24</c:v>
                  </c:pt>
                  <c:pt idx="5">
                    <c:v>5</c:v>
                  </c:pt>
                  <c:pt idx="6">
                    <c:v>7</c:v>
                  </c:pt>
                  <c:pt idx="7">
                    <c:v>6</c:v>
                  </c:pt>
                  <c:pt idx="8">
                    <c:v>1</c:v>
                  </c:pt>
                  <c:pt idx="9">
                    <c:v>27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3473632"/>
        <c:axId val="473470888"/>
      </c:barChart>
      <c:catAx>
        <c:axId val="473473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70888"/>
        <c:crosses val="autoZero"/>
        <c:auto val="1"/>
        <c:lblAlgn val="ctr"/>
        <c:lblOffset val="100"/>
        <c:noMultiLvlLbl val="0"/>
      </c:catAx>
      <c:valAx>
        <c:axId val="473470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7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Pravidelná</a:t>
            </a:r>
            <a:r>
              <a:rPr lang="cs-CZ" baseline="0"/>
              <a:t> podpora neziskových organizací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dotazníku'!$B$53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B38B175-6E82-49F8-87A6-48948AF098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E52-42C1-B95E-E0F5DAEFDA7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57226BB-5B40-4DC5-A6FE-350FE4C431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E52-42C1-B95E-E0F5DAEFDA7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ECF1F8C-3797-4EBD-A6AE-41AFEC1354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E52-42C1-B95E-E0F5DAEFDA7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3000284-629C-4380-9834-E451137E138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E52-42C1-B95E-E0F5DAEFDA7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DAA4A28-0E10-4096-A910-2B03255FC4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E52-42C1-B95E-E0F5DAEFDA7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dotazníku'!$A$54:$A$58</c:f>
              <c:strCache>
                <c:ptCount val="5"/>
                <c:pt idx="0">
                  <c:v>Ano, podporuji vybranou NO jednou měsíčně nebo častěji.</c:v>
                </c:pt>
                <c:pt idx="1">
                  <c:v>Ano, podporuji vybranou NO 2-3krát ročně. </c:v>
                </c:pt>
                <c:pt idx="2">
                  <c:v>Ano, pravidelně podporuji vybranou NO zhruba jednou ročně.</c:v>
                </c:pt>
                <c:pt idx="3">
                  <c:v>Ne, podporuji NO pouze příležitostně</c:v>
                </c:pt>
                <c:pt idx="4">
                  <c:v>Ne, nikdy jsem do NO nepřispěl.</c:v>
                </c:pt>
              </c:strCache>
            </c:strRef>
          </c:cat>
          <c:val>
            <c:numRef>
              <c:f>'výsledky dotazníku'!$B$54:$B$58</c:f>
              <c:numCache>
                <c:formatCode>General</c:formatCode>
                <c:ptCount val="5"/>
                <c:pt idx="0">
                  <c:v>8</c:v>
                </c:pt>
                <c:pt idx="1">
                  <c:v>23</c:v>
                </c:pt>
                <c:pt idx="2">
                  <c:v>34</c:v>
                </c:pt>
                <c:pt idx="3">
                  <c:v>60</c:v>
                </c:pt>
                <c:pt idx="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52-42C1-B95E-E0F5DAEFDA7F}"/>
            </c:ext>
            <c:ext xmlns:c15="http://schemas.microsoft.com/office/drawing/2012/chart" uri="{02D57815-91ED-43cb-92C2-25804820EDAC}">
              <c15:datalabelsRange>
                <c15:f>'výsledky dotazníku'!$C$54:$C$58</c15:f>
                <c15:dlblRangeCache>
                  <c:ptCount val="5"/>
                  <c:pt idx="0">
                    <c:v>5</c:v>
                  </c:pt>
                  <c:pt idx="1">
                    <c:v>13</c:v>
                  </c:pt>
                  <c:pt idx="2">
                    <c:v>20</c:v>
                  </c:pt>
                  <c:pt idx="3">
                    <c:v>35</c:v>
                  </c:pt>
                  <c:pt idx="4">
                    <c:v>27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471280"/>
        <c:axId val="473472456"/>
      </c:barChart>
      <c:catAx>
        <c:axId val="47347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72456"/>
        <c:crosses val="autoZero"/>
        <c:auto val="1"/>
        <c:lblAlgn val="ctr"/>
        <c:lblOffset val="100"/>
        <c:noMultiLvlLbl val="0"/>
      </c:catAx>
      <c:valAx>
        <c:axId val="47347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7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Znalost</a:t>
            </a:r>
            <a:r>
              <a:rPr lang="cs-CZ" baseline="0"/>
              <a:t> pojmu firemní filantropie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dotazníku'!$B$74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F65C96C6-32F1-4D49-BEEF-61D3D5B6AE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303-447C-A054-D0F0295BCDD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1477C43-F4C2-4564-8DEA-1208A06C4DB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303-447C-A054-D0F0295BCDD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dotazníku'!$A$75:$A$76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'výsledky dotazníku'!$B$75:$B$76</c:f>
              <c:numCache>
                <c:formatCode>General</c:formatCode>
                <c:ptCount val="2"/>
                <c:pt idx="0">
                  <c:v>139</c:v>
                </c:pt>
                <c:pt idx="1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03-447C-A054-D0F0295BCDDC}"/>
            </c:ext>
            <c:ext xmlns:c15="http://schemas.microsoft.com/office/drawing/2012/chart" uri="{02D57815-91ED-43cb-92C2-25804820EDAC}">
              <c15:datalabelsRange>
                <c15:f>'výsledky dotazníku'!$C$75:$C$76</c15:f>
                <c15:dlblRangeCache>
                  <c:ptCount val="2"/>
                  <c:pt idx="0">
                    <c:v>81</c:v>
                  </c:pt>
                  <c:pt idx="1">
                    <c:v>19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474024"/>
        <c:axId val="473475592"/>
      </c:barChart>
      <c:catAx>
        <c:axId val="4734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75592"/>
        <c:crosses val="autoZero"/>
        <c:auto val="1"/>
        <c:lblAlgn val="ctr"/>
        <c:lblOffset val="100"/>
        <c:noMultiLvlLbl val="0"/>
      </c:catAx>
      <c:valAx>
        <c:axId val="473475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74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Podstata</a:t>
            </a:r>
            <a:r>
              <a:rPr lang="cs-CZ" baseline="0"/>
              <a:t> firemní filantropie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dotazníku'!$B$79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49D00D95-093C-4A21-ACD3-741E093F77B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19-47D6-A755-928B18A008D0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B4DC550-123E-4A10-AE3F-5F5344C171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419-47D6-A755-928B18A008D0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dotazníku'!$A$80:$A$81</c:f>
              <c:strCache>
                <c:ptCount val="2"/>
                <c:pt idx="0">
                  <c:v>Firemní filantropie je dobročinná aktivita firem, kterou firmy provozují primárně za účelem pomoci druhým.</c:v>
                </c:pt>
                <c:pt idx="1">
                  <c:v>Firemní filantropie je dobročinná aktivita firem, kterou firmy provozují primárně za účelem své propagace.</c:v>
                </c:pt>
              </c:strCache>
            </c:strRef>
          </c:cat>
          <c:val>
            <c:numRef>
              <c:f>'výsledky dotazníku'!$B$80:$B$81</c:f>
              <c:numCache>
                <c:formatCode>General</c:formatCode>
                <c:ptCount val="2"/>
                <c:pt idx="0">
                  <c:v>135</c:v>
                </c:pt>
                <c:pt idx="1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19-47D6-A755-928B18A008D0}"/>
            </c:ext>
            <c:ext xmlns:c15="http://schemas.microsoft.com/office/drawing/2012/chart" uri="{02D57815-91ED-43cb-92C2-25804820EDAC}">
              <c15:datalabelsRange>
                <c15:f>'výsledky dotazníku'!$C$80:$C$81</c15:f>
                <c15:dlblRangeCache>
                  <c:ptCount val="2"/>
                  <c:pt idx="0">
                    <c:v>78</c:v>
                  </c:pt>
                  <c:pt idx="1">
                    <c:v>22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474808"/>
        <c:axId val="473475200"/>
      </c:barChart>
      <c:catAx>
        <c:axId val="47347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75200"/>
        <c:crosses val="autoZero"/>
        <c:auto val="1"/>
        <c:lblAlgn val="ctr"/>
        <c:lblOffset val="100"/>
        <c:noMultiLvlLbl val="0"/>
      </c:catAx>
      <c:valAx>
        <c:axId val="47347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74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Firemní vs. individuální dárci</a:t>
            </a:r>
            <a:endParaRPr lang="en-US"/>
          </a:p>
        </c:rich>
      </c:tx>
      <c:layout>
        <c:manualLayout>
          <c:xMode val="edge"/>
          <c:yMode val="edge"/>
          <c:x val="0.2891388888888888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136482939632551E-2"/>
          <c:y val="0.17171296296296298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'výsledky dotazníku'!$B$83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495294C4-9CF1-4346-A333-C710D2EBC4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C52-4A49-B267-E23D3609634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A1D35C4-66A1-4892-BB8D-4F205D678AB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C52-4A49-B267-E23D3609634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dotazníku'!$A$84:$A$85</c:f>
              <c:strCache>
                <c:ptCount val="2"/>
                <c:pt idx="0">
                  <c:v>Ano</c:v>
                </c:pt>
                <c:pt idx="1">
                  <c:v>Ne </c:v>
                </c:pt>
              </c:strCache>
            </c:strRef>
          </c:cat>
          <c:val>
            <c:numRef>
              <c:f>'výsledky dotazníku'!$B$84:$B$85</c:f>
              <c:numCache>
                <c:formatCode>General</c:formatCode>
                <c:ptCount val="2"/>
                <c:pt idx="0">
                  <c:v>155</c:v>
                </c:pt>
                <c:pt idx="1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52-4A49-B267-E23D3609634C}"/>
            </c:ext>
            <c:ext xmlns:c15="http://schemas.microsoft.com/office/drawing/2012/chart" uri="{02D57815-91ED-43cb-92C2-25804820EDAC}">
              <c15:datalabelsRange>
                <c15:f>'výsledky dotazníku'!$C$84:$C$85</c15:f>
                <c15:dlblRangeCache>
                  <c:ptCount val="2"/>
                  <c:pt idx="0">
                    <c:v>90</c:v>
                  </c:pt>
                  <c:pt idx="1">
                    <c:v>10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113584"/>
        <c:axId val="473113976"/>
      </c:barChart>
      <c:catAx>
        <c:axId val="47311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13976"/>
        <c:crosses val="autoZero"/>
        <c:auto val="1"/>
        <c:lblAlgn val="ctr"/>
        <c:lblOffset val="100"/>
        <c:noMultiLvlLbl val="0"/>
      </c:catAx>
      <c:valAx>
        <c:axId val="473113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1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Vliv firemní filantropie na</a:t>
            </a:r>
            <a:r>
              <a:rPr lang="cs-CZ" baseline="0"/>
              <a:t> osoby podporované neziskovými organizacemi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dotazníku'!$B$87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96F1EAE-A787-44E2-99F0-FF98F0B5B3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EF-4821-A61E-A0C6884159C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B94918E-D6F5-4AEA-8A92-316A4D0458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EF-4821-A61E-A0C6884159C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CBC7414-6EBA-4A73-A18A-0D0609457C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EF-4821-A61E-A0C6884159C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dotazníku'!$A$88:$A$90</c:f>
              <c:strCache>
                <c:ptCount val="3"/>
                <c:pt idx="0">
                  <c:v>Ano, myslím, že může lidem významně změnit život.</c:v>
                </c:pt>
                <c:pt idx="1">
                  <c:v>Ano, ale myslím, že pro jejich životy nemá pomoc přílišný význam.</c:v>
                </c:pt>
                <c:pt idx="2">
                  <c:v>Ne, myslím, že firemní dárcovství nemá pro potřebné žádný význam.</c:v>
                </c:pt>
              </c:strCache>
            </c:strRef>
          </c:cat>
          <c:val>
            <c:numRef>
              <c:f>'výsledky dotazníku'!$B$88:$B$90</c:f>
              <c:numCache>
                <c:formatCode>General</c:formatCode>
                <c:ptCount val="3"/>
                <c:pt idx="0">
                  <c:v>79</c:v>
                </c:pt>
                <c:pt idx="1">
                  <c:v>70</c:v>
                </c:pt>
                <c:pt idx="2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EF-4821-A61E-A0C6884159CA}"/>
            </c:ext>
            <c:ext xmlns:c15="http://schemas.microsoft.com/office/drawing/2012/chart" uri="{02D57815-91ED-43cb-92C2-25804820EDAC}">
              <c15:datalabelsRange>
                <c15:f>'výsledky dotazníku'!$C$88:$C$90</c15:f>
                <c15:dlblRangeCache>
                  <c:ptCount val="3"/>
                  <c:pt idx="0">
                    <c:v>46</c:v>
                  </c:pt>
                  <c:pt idx="1">
                    <c:v>41</c:v>
                  </c:pt>
                  <c:pt idx="2">
                    <c:v>13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454192"/>
        <c:axId val="474451448"/>
      </c:barChart>
      <c:catAx>
        <c:axId val="47445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51448"/>
        <c:crosses val="autoZero"/>
        <c:auto val="1"/>
        <c:lblAlgn val="ctr"/>
        <c:lblOffset val="100"/>
        <c:noMultiLvlLbl val="0"/>
      </c:catAx>
      <c:valAx>
        <c:axId val="47445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5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Zapojení</a:t>
            </a:r>
            <a:r>
              <a:rPr lang="cs-CZ" baseline="0"/>
              <a:t> zaměstnavatelů do firemní filantropie 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dotazníku'!$B$99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FAA8D328-C494-422E-BAEA-ABB32DC196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A0F-48F7-A1AF-E28AC3B629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42BE44B-543D-4457-9F99-B51B652644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A0F-48F7-A1AF-E28AC3B629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03DEAAC-978A-4E55-A29E-858EB8EC62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A0F-48F7-A1AF-E28AC3B629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D126C4B-AB87-4BDA-96D1-D6534D41B87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A0F-48F7-A1AF-E28AC3B629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dotazníku'!$A$100:$A$103</c:f>
              <c:strCache>
                <c:ptCount val="4"/>
                <c:pt idx="0">
                  <c:v>Ano, pravidelně</c:v>
                </c:pt>
                <c:pt idx="1">
                  <c:v>Ano, příležitostně</c:v>
                </c:pt>
                <c:pt idx="2">
                  <c:v>Ne, nezapojuje/i se</c:v>
                </c:pt>
                <c:pt idx="3">
                  <c:v>V současnosti nikde nepracuji </c:v>
                </c:pt>
              </c:strCache>
            </c:strRef>
          </c:cat>
          <c:val>
            <c:numRef>
              <c:f>'výsledky dotazníku'!$B$100:$B$103</c:f>
              <c:numCache>
                <c:formatCode>General</c:formatCode>
                <c:ptCount val="4"/>
                <c:pt idx="0">
                  <c:v>35</c:v>
                </c:pt>
                <c:pt idx="1">
                  <c:v>42</c:v>
                </c:pt>
                <c:pt idx="2">
                  <c:v>84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0F-48F7-A1AF-E28AC3B629ED}"/>
            </c:ext>
            <c:ext xmlns:c15="http://schemas.microsoft.com/office/drawing/2012/chart" uri="{02D57815-91ED-43cb-92C2-25804820EDAC}">
              <c15:datalabelsRange>
                <c15:f>'výsledky dotazníku'!$C$100:$C$103</c15:f>
                <c15:dlblRangeCache>
                  <c:ptCount val="4"/>
                  <c:pt idx="0">
                    <c:v>20</c:v>
                  </c:pt>
                  <c:pt idx="1">
                    <c:v>24</c:v>
                  </c:pt>
                  <c:pt idx="2">
                    <c:v>49</c:v>
                  </c:pt>
                  <c:pt idx="3">
                    <c:v>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453016"/>
        <c:axId val="474451840"/>
      </c:barChart>
      <c:catAx>
        <c:axId val="47445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51840"/>
        <c:crosses val="autoZero"/>
        <c:auto val="1"/>
        <c:lblAlgn val="ctr"/>
        <c:lblOffset val="100"/>
        <c:noMultiLvlLbl val="0"/>
      </c:catAx>
      <c:valAx>
        <c:axId val="47445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53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Zapojení respondentů do firemní filantropie</a:t>
            </a:r>
            <a:r>
              <a:rPr lang="cs-CZ" baseline="0"/>
              <a:t> v zaměstnání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dotazníku'!$B$105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F88A394-B7FC-44ED-AFF2-A8194EF29B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B1F-4E22-AB13-D0444C902F4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DDE2B9C-55E1-4D55-B8B6-B749078759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B1F-4E22-AB13-D0444C902F4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1183430-E281-48FD-9709-662EDF4122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B1F-4E22-AB13-D0444C902F4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386AE08-C4A0-4D0A-9521-BDE419AB0BA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B1F-4E22-AB13-D0444C902F4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B1F-4E22-AB13-D0444C902F4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dotazníku'!$A$106:$A$110</c:f>
              <c:strCache>
                <c:ptCount val="4"/>
                <c:pt idx="0">
                  <c:v>Ano, zapojuji se pravidelně.</c:v>
                </c:pt>
                <c:pt idx="1">
                  <c:v>Ano, zapojuji se příležitostně.</c:v>
                </c:pt>
                <c:pt idx="2">
                  <c:v>Nezapojuji se, ale kdybych měl příležitost, tak se zapojím. </c:v>
                </c:pt>
                <c:pt idx="3">
                  <c:v>Nezapojuji se, protože nemám zájem, na možnostech nezáleží. </c:v>
                </c:pt>
              </c:strCache>
            </c:strRef>
          </c:cat>
          <c:val>
            <c:numRef>
              <c:f>'výsledky dotazníku'!$B$106:$B$110</c:f>
              <c:numCache>
                <c:formatCode>General</c:formatCode>
                <c:ptCount val="5"/>
                <c:pt idx="0">
                  <c:v>6</c:v>
                </c:pt>
                <c:pt idx="1">
                  <c:v>29</c:v>
                </c:pt>
                <c:pt idx="2">
                  <c:v>58</c:v>
                </c:pt>
                <c:pt idx="3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1F-4E22-AB13-D0444C902F48}"/>
            </c:ext>
            <c:ext xmlns:c15="http://schemas.microsoft.com/office/drawing/2012/chart" uri="{02D57815-91ED-43cb-92C2-25804820EDAC}">
              <c15:datalabelsRange>
                <c15:f>'výsledky dotazníku'!$C$106:$C$110</c15:f>
                <c15:dlblRangeCache>
                  <c:ptCount val="5"/>
                  <c:pt idx="0">
                    <c:v>3</c:v>
                  </c:pt>
                  <c:pt idx="1">
                    <c:v>17</c:v>
                  </c:pt>
                  <c:pt idx="2">
                    <c:v>34</c:v>
                  </c:pt>
                  <c:pt idx="3">
                    <c:v>46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449488"/>
        <c:axId val="474453800"/>
      </c:barChart>
      <c:catAx>
        <c:axId val="47444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53800"/>
        <c:crosses val="autoZero"/>
        <c:auto val="1"/>
        <c:lblAlgn val="ctr"/>
        <c:lblOffset val="100"/>
        <c:noMultiLvlLbl val="0"/>
      </c:catAx>
      <c:valAx>
        <c:axId val="474453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4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Typ</a:t>
            </a:r>
            <a:r>
              <a:rPr lang="cs-CZ" sz="1200" baseline="0"/>
              <a:t>y aktivit, do nichž by se respondenti v zaměstnání zapojili</a:t>
            </a:r>
            <a:endParaRPr lang="cs-CZ" sz="1200"/>
          </a:p>
        </c:rich>
      </c:tx>
      <c:layout>
        <c:manualLayout>
          <c:xMode val="edge"/>
          <c:yMode val="edge"/>
          <c:x val="0.1344026684164479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'výsledky dotazníku'!$B$112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6DD55848-3FF8-43EB-A634-D5606F3032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7E8-44BE-A812-FFD30875893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BFE640A-2F9A-4613-B09E-04E614C626E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7E8-44BE-A812-FFD30875893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0A2EEFA-86F8-44A8-8FB0-A617970D0C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7E8-44BE-A812-FFD30875893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865071A-B6A0-4366-9CBE-5A461AC340B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7E8-44BE-A812-FFD30875893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dotazníku'!$A$113:$A$116</c:f>
              <c:strCache>
                <c:ptCount val="4"/>
                <c:pt idx="0">
                  <c:v>Finanční příspěvek</c:v>
                </c:pt>
                <c:pt idx="1">
                  <c:v>Poskytnutí hmotného daru</c:v>
                </c:pt>
                <c:pt idx="2">
                  <c:v>Dobrovolnictví</c:v>
                </c:pt>
                <c:pt idx="3">
                  <c:v>Do žádné aktivity se zapojit nechci</c:v>
                </c:pt>
              </c:strCache>
            </c:strRef>
          </c:cat>
          <c:val>
            <c:numRef>
              <c:f>'výsledky dotazníku'!$B$113:$B$116</c:f>
              <c:numCache>
                <c:formatCode>General</c:formatCode>
                <c:ptCount val="4"/>
                <c:pt idx="0">
                  <c:v>81</c:v>
                </c:pt>
                <c:pt idx="1">
                  <c:v>46</c:v>
                </c:pt>
                <c:pt idx="2">
                  <c:v>14</c:v>
                </c:pt>
                <c:pt idx="3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E8-44BE-A812-FFD308758935}"/>
            </c:ext>
            <c:ext xmlns:c15="http://schemas.microsoft.com/office/drawing/2012/chart" uri="{02D57815-91ED-43cb-92C2-25804820EDAC}">
              <c15:datalabelsRange>
                <c15:f>'výsledky dotazníku'!$C$113:$C$116</c15:f>
                <c15:dlblRangeCache>
                  <c:ptCount val="4"/>
                  <c:pt idx="0">
                    <c:v>47</c:v>
                  </c:pt>
                  <c:pt idx="1">
                    <c:v>27</c:v>
                  </c:pt>
                  <c:pt idx="2">
                    <c:v>8</c:v>
                  </c:pt>
                  <c:pt idx="3">
                    <c:v>45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74450272"/>
        <c:axId val="474448704"/>
      </c:barChart>
      <c:catAx>
        <c:axId val="474450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48704"/>
        <c:crosses val="autoZero"/>
        <c:auto val="1"/>
        <c:lblAlgn val="ctr"/>
        <c:lblOffset val="100"/>
        <c:noMultiLvlLbl val="0"/>
      </c:catAx>
      <c:valAx>
        <c:axId val="474448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5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Znalost pojmu matchingový fond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dotazníku'!$B$118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DB584B3-1BE6-4024-923F-33880B20D5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351-4B8A-B8D1-ED15A90C4FB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741E0B0-32EB-4C3A-90AB-8C35CC4CC2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351-4B8A-B8D1-ED15A90C4FB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dotazníku'!$A$119:$A$120</c:f>
              <c:strCache>
                <c:ptCount val="2"/>
                <c:pt idx="0">
                  <c:v>Ano</c:v>
                </c:pt>
                <c:pt idx="1">
                  <c:v>Ne </c:v>
                </c:pt>
              </c:strCache>
            </c:strRef>
          </c:cat>
          <c:val>
            <c:numRef>
              <c:f>'výsledky dotazníku'!$B$119:$B$120</c:f>
              <c:numCache>
                <c:formatCode>General</c:formatCode>
                <c:ptCount val="2"/>
                <c:pt idx="0">
                  <c:v>49</c:v>
                </c:pt>
                <c:pt idx="1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51-4B8A-B8D1-ED15A90C4FB9}"/>
            </c:ext>
            <c:ext xmlns:c15="http://schemas.microsoft.com/office/drawing/2012/chart" uri="{02D57815-91ED-43cb-92C2-25804820EDAC}">
              <c15:datalabelsRange>
                <c15:f>'výsledky dotazníku'!$C$119:$C$120</c15:f>
                <c15:dlblRangeCache>
                  <c:ptCount val="2"/>
                  <c:pt idx="0">
                    <c:v>28</c:v>
                  </c:pt>
                  <c:pt idx="1">
                    <c:v>72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452232"/>
        <c:axId val="474455368"/>
      </c:barChart>
      <c:catAx>
        <c:axId val="47445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55368"/>
        <c:crosses val="autoZero"/>
        <c:auto val="1"/>
        <c:lblAlgn val="ctr"/>
        <c:lblOffset val="100"/>
        <c:noMultiLvlLbl val="0"/>
      </c:catAx>
      <c:valAx>
        <c:axId val="47445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52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Věk respondentů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dotazníku'!$B$7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4FB6447-80DB-488D-B7C1-64CCACEA150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121-4753-9EC5-0AD1DD22E58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804066B-B861-43DA-863D-9823489499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121-4753-9EC5-0AD1DD22E58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58E2615-A86E-4103-9594-8D11036927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121-4753-9EC5-0AD1DD22E58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24F9AA3-1934-42FE-93DF-7E3BD50B8D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121-4753-9EC5-0AD1DD22E58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18D055C-5DC4-41F9-9ABA-B7FE397FE6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121-4753-9EC5-0AD1DD22E58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887DD5B0-607B-4865-BE44-8F4ADEDC8F1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121-4753-9EC5-0AD1DD22E58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dotazníku'!$A$8:$A$13</c:f>
              <c:strCache>
                <c:ptCount val="6"/>
                <c:pt idx="0">
                  <c:v>Méně než 18 let</c:v>
                </c:pt>
                <c:pt idx="1">
                  <c:v>18 – 26 let</c:v>
                </c:pt>
                <c:pt idx="2">
                  <c:v>27 – 39 let</c:v>
                </c:pt>
                <c:pt idx="3">
                  <c:v>40 – 52 let</c:v>
                </c:pt>
                <c:pt idx="4">
                  <c:v>53 – 65 let</c:v>
                </c:pt>
                <c:pt idx="5">
                  <c:v>Více než 65 let</c:v>
                </c:pt>
              </c:strCache>
            </c:strRef>
          </c:cat>
          <c:val>
            <c:numRef>
              <c:f>'výsledky dotazníku'!$B$8:$B$13</c:f>
              <c:numCache>
                <c:formatCode>General</c:formatCode>
                <c:ptCount val="6"/>
                <c:pt idx="0">
                  <c:v>5</c:v>
                </c:pt>
                <c:pt idx="1">
                  <c:v>22</c:v>
                </c:pt>
                <c:pt idx="2">
                  <c:v>47</c:v>
                </c:pt>
                <c:pt idx="3">
                  <c:v>55</c:v>
                </c:pt>
                <c:pt idx="4">
                  <c:v>39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21-4753-9EC5-0AD1DD22E581}"/>
            </c:ext>
            <c:ext xmlns:c15="http://schemas.microsoft.com/office/drawing/2012/chart" uri="{02D57815-91ED-43cb-92C2-25804820EDAC}">
              <c15:datalabelsRange>
                <c15:f>'výsledky dotazníku'!$C$8:$C$13</c15:f>
                <c15:dlblRangeCache>
                  <c:ptCount val="6"/>
                  <c:pt idx="0">
                    <c:v>3</c:v>
                  </c:pt>
                  <c:pt idx="1">
                    <c:v>13</c:v>
                  </c:pt>
                  <c:pt idx="2">
                    <c:v>27</c:v>
                  </c:pt>
                  <c:pt idx="3">
                    <c:v>32</c:v>
                  </c:pt>
                  <c:pt idx="4">
                    <c:v>23</c:v>
                  </c:pt>
                  <c:pt idx="5">
                    <c:v>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210880"/>
        <c:axId val="289208136"/>
      </c:barChart>
      <c:catAx>
        <c:axId val="28921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208136"/>
        <c:crosses val="autoZero"/>
        <c:auto val="1"/>
        <c:lblAlgn val="ctr"/>
        <c:lblOffset val="100"/>
        <c:noMultiLvlLbl val="0"/>
      </c:catAx>
      <c:valAx>
        <c:axId val="28920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21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Definice</a:t>
            </a:r>
            <a:r>
              <a:rPr lang="cs-CZ" baseline="0"/>
              <a:t> matchingového fondu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dotazníku'!$B$122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6FA88E90-7C30-4BD7-94B6-448EDEBE9C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74C-4CAA-BAD8-6387115FC6B0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653AEE6-2F40-4739-B856-5167ECEA59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74C-4CAA-BAD8-6387115FC6B0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dotazníku'!$A$123:$A$124</c:f>
              <c:strCache>
                <c:ptCount val="2"/>
                <c:pt idx="0">
                  <c:v>Matchingový fond je firemní sbírka mezi zaměstnanci, kterou pořádá zaměstnavatel, ale sám se jej neúčastní, pouze shromažďuje finance. </c:v>
                </c:pt>
                <c:pt idx="1">
                  <c:v>Matchingový fond je firemní sbírka mezi zaměstnanci, kterou zaměstnavatel při příspěvku do neziskové organizace zvyšuje nebo násobí z vlastních zdrojů dle předem vytvořených pravidel.</c:v>
                </c:pt>
              </c:strCache>
            </c:strRef>
          </c:cat>
          <c:val>
            <c:numRef>
              <c:f>'výsledky dotazníku'!$B$123:$B$124</c:f>
              <c:numCache>
                <c:formatCode>General</c:formatCode>
                <c:ptCount val="2"/>
                <c:pt idx="0">
                  <c:v>112</c:v>
                </c:pt>
                <c:pt idx="1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4C-4CAA-BAD8-6387115FC6B0}"/>
            </c:ext>
            <c:ext xmlns:c15="http://schemas.microsoft.com/office/drawing/2012/chart" uri="{02D57815-91ED-43cb-92C2-25804820EDAC}">
              <c15:datalabelsRange>
                <c15:f>'výsledky dotazníku'!$C$123:$C$124</c15:f>
                <c15:dlblRangeCache>
                  <c:ptCount val="2"/>
                  <c:pt idx="0">
                    <c:v>65</c:v>
                  </c:pt>
                  <c:pt idx="1">
                    <c:v>35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449096"/>
        <c:axId val="474449880"/>
      </c:barChart>
      <c:catAx>
        <c:axId val="47444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49880"/>
        <c:crosses val="autoZero"/>
        <c:auto val="1"/>
        <c:lblAlgn val="ctr"/>
        <c:lblOffset val="100"/>
        <c:noMultiLvlLbl val="0"/>
      </c:catAx>
      <c:valAx>
        <c:axId val="474449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49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Zapojení</a:t>
            </a:r>
            <a:r>
              <a:rPr lang="cs-CZ" baseline="0"/>
              <a:t> do matchingových fondů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247594050743659E-2"/>
          <c:y val="0.15782407407407409"/>
          <c:w val="0.90286351706036749"/>
          <c:h val="0.568317658209390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'výsledky dotazníku'!$B$126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E8A54D0-301C-468E-A242-92162D3B08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136-4675-A380-339C0CB7B46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AB7EB81-22CA-44F7-B0B6-B78479C96A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136-4675-A380-339C0CB7B46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A4958B6-9DBE-4DC6-82E5-0324EB1A2C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136-4675-A380-339C0CB7B46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8DE3EBD-059F-475B-8168-EB998B0DD7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136-4675-A380-339C0CB7B46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dotazníku'!$A$127:$A$130</c:f>
              <c:strCache>
                <c:ptCount val="4"/>
                <c:pt idx="0">
                  <c:v>Ano, přispívám pravidelně.</c:v>
                </c:pt>
                <c:pt idx="1">
                  <c:v>Ano, přispívám příležitostně.</c:v>
                </c:pt>
                <c:pt idx="2">
                  <c:v>Rád bych přispěl, ale zaměstnavatel mi danou možnost neposkytl/ nepracuji.</c:v>
                </c:pt>
                <c:pt idx="3">
                  <c:v>Ne, ikdyž bych měl/ mám v práci příležitost přispět. </c:v>
                </c:pt>
              </c:strCache>
            </c:strRef>
          </c:cat>
          <c:val>
            <c:numRef>
              <c:f>'výsledky dotazníku'!$B$127:$B$130</c:f>
              <c:numCache>
                <c:formatCode>General</c:formatCode>
                <c:ptCount val="4"/>
                <c:pt idx="0">
                  <c:v>18</c:v>
                </c:pt>
                <c:pt idx="1">
                  <c:v>21</c:v>
                </c:pt>
                <c:pt idx="2">
                  <c:v>58</c:v>
                </c:pt>
                <c:pt idx="3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36-4675-A380-339C0CB7B468}"/>
            </c:ext>
            <c:ext xmlns:c15="http://schemas.microsoft.com/office/drawing/2012/chart" uri="{02D57815-91ED-43cb-92C2-25804820EDAC}">
              <c15:datalabelsRange>
                <c15:f>'výsledky dotazníku'!$C$127:$C$130</c15:f>
                <c15:dlblRangeCache>
                  <c:ptCount val="4"/>
                  <c:pt idx="0">
                    <c:v>10</c:v>
                  </c:pt>
                  <c:pt idx="1">
                    <c:v>12</c:v>
                  </c:pt>
                  <c:pt idx="2">
                    <c:v>34</c:v>
                  </c:pt>
                  <c:pt idx="3">
                    <c:v>44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454976"/>
        <c:axId val="474451056"/>
      </c:barChart>
      <c:catAx>
        <c:axId val="47445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51056"/>
        <c:crosses val="autoZero"/>
        <c:auto val="1"/>
        <c:lblAlgn val="ctr"/>
        <c:lblOffset val="100"/>
        <c:noMultiLvlLbl val="0"/>
      </c:catAx>
      <c:valAx>
        <c:axId val="47445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5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Motivace k zapojení do matchingových fondů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247594050743659E-2"/>
          <c:y val="0.17352046783625732"/>
          <c:w val="0.90286351706036749"/>
          <c:h val="0.71794962471796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'výsledky dotazníku'!$B$133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6281393-927A-4496-A57E-1E6A4BA0D5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99-40A0-AC4B-D3991487B1F2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86EC0F8-F879-45F6-BCD3-9506AC408C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99-40A0-AC4B-D3991487B1F2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dotazníku'!$A$134:$A$135</c:f>
              <c:strCache>
                <c:ptCount val="2"/>
                <c:pt idx="0">
                  <c:v>Ano </c:v>
                </c:pt>
                <c:pt idx="1">
                  <c:v>Ne</c:v>
                </c:pt>
              </c:strCache>
            </c:strRef>
          </c:cat>
          <c:val>
            <c:numRef>
              <c:f>'výsledky dotazníku'!$B$134:$B$135</c:f>
              <c:numCache>
                <c:formatCode>General</c:formatCode>
                <c:ptCount val="2"/>
                <c:pt idx="0">
                  <c:v>90</c:v>
                </c:pt>
                <c:pt idx="1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99-40A0-AC4B-D3991487B1F2}"/>
            </c:ext>
            <c:ext xmlns:c15="http://schemas.microsoft.com/office/drawing/2012/chart" uri="{02D57815-91ED-43cb-92C2-25804820EDAC}">
              <c15:datalabelsRange>
                <c15:f>'výsledky dotazníku'!$C$134:$C$135</c15:f>
                <c15:dlblRangeCache>
                  <c:ptCount val="2"/>
                  <c:pt idx="0">
                    <c:v>52</c:v>
                  </c:pt>
                  <c:pt idx="1">
                    <c:v>48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289184"/>
        <c:axId val="474285656"/>
      </c:barChart>
      <c:catAx>
        <c:axId val="47428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285656"/>
        <c:crosses val="autoZero"/>
        <c:auto val="1"/>
        <c:lblAlgn val="ctr"/>
        <c:lblOffset val="100"/>
        <c:noMultiLvlLbl val="0"/>
      </c:catAx>
      <c:valAx>
        <c:axId val="47428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28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Zapojení do dobrovolnictví</a:t>
            </a:r>
            <a:r>
              <a:rPr lang="cs-CZ" baseline="0"/>
              <a:t> v zaměstnání</a:t>
            </a:r>
            <a:endParaRPr lang="en-US"/>
          </a:p>
        </c:rich>
      </c:tx>
      <c:layout>
        <c:manualLayout>
          <c:xMode val="edge"/>
          <c:yMode val="edge"/>
          <c:x val="0.15580555555555559"/>
          <c:y val="2.7777692836939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dotazníku'!$B$137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4B77AB52-C039-4932-9011-251EB6BE7EE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611-410C-9D3A-8A4BE2AC1414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1C05C7A-10A2-4FC8-AB5A-B7B01E4EAA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611-410C-9D3A-8A4BE2AC1414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326DA7E-9063-407A-B3AD-3DB4358F19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611-410C-9D3A-8A4BE2AC1414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F531040-FB60-4E48-A7C6-98F2E667A9B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11-410C-9D3A-8A4BE2AC1414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dotazníku'!$A$138:$A$141</c:f>
              <c:strCache>
                <c:ptCount val="4"/>
                <c:pt idx="0">
                  <c:v>Ano, zapojuji se pravidelně.</c:v>
                </c:pt>
                <c:pt idx="1">
                  <c:v>Ano, zapojuji se příležitostně.</c:v>
                </c:pt>
                <c:pt idx="2">
                  <c:v>Rád bych se zapojil, ale zaměstnavatel mi neposkytl možnost/ nepracuji.</c:v>
                </c:pt>
                <c:pt idx="3">
                  <c:v>Ne, ikdyž bych měl/ mám v práci příležitost se zapojit. </c:v>
                </c:pt>
              </c:strCache>
            </c:strRef>
          </c:cat>
          <c:val>
            <c:numRef>
              <c:f>'výsledky dotazníku'!$B$138:$B$141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16</c:v>
                </c:pt>
                <c:pt idx="3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11-410C-9D3A-8A4BE2AC1414}"/>
            </c:ext>
            <c:ext xmlns:c15="http://schemas.microsoft.com/office/drawing/2012/chart" uri="{02D57815-91ED-43cb-92C2-25804820EDAC}">
              <c15:datalabelsRange>
                <c15:f>'výsledky dotazníku'!$C$138:$C$141</c15:f>
                <c15:dlblRangeCache>
                  <c:ptCount val="4"/>
                  <c:pt idx="0">
                    <c:v>3</c:v>
                  </c:pt>
                  <c:pt idx="1">
                    <c:v>2</c:v>
                  </c:pt>
                  <c:pt idx="2">
                    <c:v>9</c:v>
                  </c:pt>
                  <c:pt idx="3">
                    <c:v>86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290360"/>
        <c:axId val="474284872"/>
      </c:barChart>
      <c:catAx>
        <c:axId val="47429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284872"/>
        <c:crosses val="autoZero"/>
        <c:auto val="1"/>
        <c:lblAlgn val="ctr"/>
        <c:lblOffset val="100"/>
        <c:noMultiLvlLbl val="0"/>
      </c:catAx>
      <c:valAx>
        <c:axId val="47428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29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Zapojení</a:t>
            </a:r>
            <a:r>
              <a:rPr lang="cs-CZ" baseline="0"/>
              <a:t> českých firem do firemní filantropie</a:t>
            </a:r>
            <a:endParaRPr lang="en-US"/>
          </a:p>
        </c:rich>
      </c:tx>
      <c:layout>
        <c:manualLayout>
          <c:xMode val="edge"/>
          <c:yMode val="edge"/>
          <c:x val="0.13705555555555557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dotazníku'!$B$143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DD551FC-40EC-4361-98D4-F4FCA15FD9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86-4727-83CC-2516CEA2DAF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4C38FCA-B220-4293-BCDC-FCB423C1FD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86-4727-83CC-2516CEA2DAF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D9F8EC6-7C12-407F-AD07-C9F53B61B2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86-4727-83CC-2516CEA2DAF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dotazníku'!$A$144:$A$146</c:f>
              <c:strCache>
                <c:ptCount val="3"/>
                <c:pt idx="0">
                  <c:v>Ano, myslím si, že je jejich zapojení dostatečné.</c:v>
                </c:pt>
                <c:pt idx="1">
                  <c:v>Ne, myslím si, že jejich zapojení dostatečné není.</c:v>
                </c:pt>
                <c:pt idx="2">
                  <c:v>Nejsem si jistý</c:v>
                </c:pt>
              </c:strCache>
            </c:strRef>
          </c:cat>
          <c:val>
            <c:numRef>
              <c:f>'výsledky dotazníku'!$B$144:$B$146</c:f>
              <c:numCache>
                <c:formatCode>General</c:formatCode>
                <c:ptCount val="3"/>
                <c:pt idx="0">
                  <c:v>47</c:v>
                </c:pt>
                <c:pt idx="1">
                  <c:v>74</c:v>
                </c:pt>
                <c:pt idx="2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86-4727-83CC-2516CEA2DAFD}"/>
            </c:ext>
            <c:ext xmlns:c15="http://schemas.microsoft.com/office/drawing/2012/chart" uri="{02D57815-91ED-43cb-92C2-25804820EDAC}">
              <c15:datalabelsRange>
                <c15:f>'výsledky dotazníku'!$C$144:$C$146</c15:f>
                <c15:dlblRangeCache>
                  <c:ptCount val="3"/>
                  <c:pt idx="0">
                    <c:v>27</c:v>
                  </c:pt>
                  <c:pt idx="1">
                    <c:v>43</c:v>
                  </c:pt>
                  <c:pt idx="2">
                    <c:v>30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287224"/>
        <c:axId val="474286048"/>
      </c:barChart>
      <c:catAx>
        <c:axId val="47428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286048"/>
        <c:crosses val="autoZero"/>
        <c:auto val="1"/>
        <c:lblAlgn val="ctr"/>
        <c:lblOffset val="100"/>
        <c:noMultiLvlLbl val="0"/>
      </c:catAx>
      <c:valAx>
        <c:axId val="47428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287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Dosažené</a:t>
            </a:r>
            <a:r>
              <a:rPr lang="cs-CZ" baseline="0"/>
              <a:t> vzdělání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dotazníku'!$B$148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530D031-2D2E-4023-A941-FB56A02235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062-4F08-BCF1-F81F6A04DEE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716CCBD-A1C8-4A5A-A055-579E24F493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062-4F08-BCF1-F81F6A04DEE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A26D57C-9876-4360-B3FB-19E27BC4FF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062-4F08-BCF1-F81F6A04DEE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9E382E8-4E4C-402A-8435-54AA241147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062-4F08-BCF1-F81F6A04DEE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0EFFC62-F9CD-4F12-BBFC-5830FD6D95C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062-4F08-BCF1-F81F6A04DEE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dotazníku'!$A$149:$A$153</c:f>
              <c:strCache>
                <c:ptCount val="5"/>
                <c:pt idx="0">
                  <c:v>základní </c:v>
                </c:pt>
                <c:pt idx="1">
                  <c:v>středoškolské bez maturity </c:v>
                </c:pt>
                <c:pt idx="2">
                  <c:v>středoškolské s maturitou</c:v>
                </c:pt>
                <c:pt idx="3">
                  <c:v>vyšší odborné </c:v>
                </c:pt>
                <c:pt idx="4">
                  <c:v>vysokoškolské</c:v>
                </c:pt>
              </c:strCache>
            </c:strRef>
          </c:cat>
          <c:val>
            <c:numRef>
              <c:f>'výsledky dotazníku'!$B$149:$B$153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75</c:v>
                </c:pt>
                <c:pt idx="3">
                  <c:v>13</c:v>
                </c:pt>
                <c:pt idx="4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62-4F08-BCF1-F81F6A04DEE1}"/>
            </c:ext>
            <c:ext xmlns:c15="http://schemas.microsoft.com/office/drawing/2012/chart" uri="{02D57815-91ED-43cb-92C2-25804820EDAC}">
              <c15:datalabelsRange>
                <c15:f>'výsledky dotazníku'!$C$149:$C$153</c15:f>
                <c15:dlblRangeCache>
                  <c:ptCount val="5"/>
                  <c:pt idx="0">
                    <c:v>1</c:v>
                  </c:pt>
                  <c:pt idx="1">
                    <c:v>2</c:v>
                  </c:pt>
                  <c:pt idx="2">
                    <c:v>44</c:v>
                  </c:pt>
                  <c:pt idx="3">
                    <c:v>8</c:v>
                  </c:pt>
                  <c:pt idx="4">
                    <c:v>45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287616"/>
        <c:axId val="474286440"/>
      </c:barChart>
      <c:catAx>
        <c:axId val="47428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286440"/>
        <c:crosses val="autoZero"/>
        <c:auto val="1"/>
        <c:lblAlgn val="ctr"/>
        <c:lblOffset val="100"/>
        <c:noMultiLvlLbl val="0"/>
      </c:catAx>
      <c:valAx>
        <c:axId val="47428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28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Ekonomický</a:t>
            </a:r>
            <a:r>
              <a:rPr lang="cs-CZ" baseline="0"/>
              <a:t> status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dotazníku'!$B$16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FCF5434-5F26-4362-97CC-B44DF82BF6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943-48D9-94AC-7E438C51F66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64D3F6F-76FB-4821-B7A0-3E6B0EDD96C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943-48D9-94AC-7E438C51F66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508EB8A-8A79-4554-BD3D-A5DE8E9054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943-48D9-94AC-7E438C51F66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3022C9D-AC04-4228-A032-8B8FA4825A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943-48D9-94AC-7E438C51F66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488275C-C3C4-4574-9930-83833CBCD4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943-48D9-94AC-7E438C51F66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8F51E11D-26F6-4C77-BA6F-D1389E0E02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943-48D9-94AC-7E438C51F66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dotazníku'!$A$17:$A$22</c:f>
              <c:strCache>
                <c:ptCount val="6"/>
                <c:pt idx="0">
                  <c:v>Zaměstnanec</c:v>
                </c:pt>
                <c:pt idx="1">
                  <c:v>Podnikatel/ živnostník/ OSVČ</c:v>
                </c:pt>
                <c:pt idx="2">
                  <c:v>Nezaměstnaný</c:v>
                </c:pt>
                <c:pt idx="3">
                  <c:v>Student</c:v>
                </c:pt>
                <c:pt idx="4">
                  <c:v>Důchodce</c:v>
                </c:pt>
                <c:pt idx="5">
                  <c:v>Jiné (mateřská/ rodičovská dovolená, trvalá nemocenská apod.)</c:v>
                </c:pt>
              </c:strCache>
            </c:strRef>
          </c:cat>
          <c:val>
            <c:numRef>
              <c:f>'výsledky dotazníku'!$B$17:$B$22</c:f>
              <c:numCache>
                <c:formatCode>General</c:formatCode>
                <c:ptCount val="6"/>
                <c:pt idx="0">
                  <c:v>126</c:v>
                </c:pt>
                <c:pt idx="1">
                  <c:v>21</c:v>
                </c:pt>
                <c:pt idx="2">
                  <c:v>2</c:v>
                </c:pt>
                <c:pt idx="3">
                  <c:v>11</c:v>
                </c:pt>
                <c:pt idx="4">
                  <c:v>3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43-48D9-94AC-7E438C51F66F}"/>
            </c:ext>
            <c:ext xmlns:c15="http://schemas.microsoft.com/office/drawing/2012/chart" uri="{02D57815-91ED-43cb-92C2-25804820EDAC}">
              <c15:datalabelsRange>
                <c15:f>'výsledky dotazníku'!$C$17:$C$22</c15:f>
                <c15:dlblRangeCache>
                  <c:ptCount val="6"/>
                  <c:pt idx="0">
                    <c:v>73</c:v>
                  </c:pt>
                  <c:pt idx="1">
                    <c:v>12</c:v>
                  </c:pt>
                  <c:pt idx="2">
                    <c:v>1</c:v>
                  </c:pt>
                  <c:pt idx="3">
                    <c:v>6</c:v>
                  </c:pt>
                  <c:pt idx="4">
                    <c:v>2</c:v>
                  </c:pt>
                  <c:pt idx="5">
                    <c:v>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215192"/>
        <c:axId val="289212840"/>
      </c:barChart>
      <c:catAx>
        <c:axId val="28921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212840"/>
        <c:crosses val="autoZero"/>
        <c:auto val="1"/>
        <c:lblAlgn val="ctr"/>
        <c:lblOffset val="100"/>
        <c:noMultiLvlLbl val="0"/>
      </c:catAx>
      <c:valAx>
        <c:axId val="289212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215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Čistý</a:t>
            </a:r>
            <a:r>
              <a:rPr lang="cs-CZ" baseline="0"/>
              <a:t> měsíční plat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dotazníku'!$B$25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4A2D586-152C-4A74-9514-5FA2CACC2A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230-4CE6-9692-1DCE9AB6D26F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4B1EF56-D9BC-4AF8-8992-641C493AAF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230-4CE6-9692-1DCE9AB6D26F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490E047-48B1-4B69-954A-24BDC60495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230-4CE6-9692-1DCE9AB6D26F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9A4C3-E6E9-44F1-83DD-C41C1C5F78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230-4CE6-9692-1DCE9AB6D26F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dotazníku'!$A$26:$A$29</c:f>
              <c:strCache>
                <c:ptCount val="4"/>
                <c:pt idx="0">
                  <c:v>Do 15 000 Kč</c:v>
                </c:pt>
                <c:pt idx="1">
                  <c:v>15 000-30 000 Kč</c:v>
                </c:pt>
                <c:pt idx="2">
                  <c:v>30 000-50 000 Kč</c:v>
                </c:pt>
                <c:pt idx="3">
                  <c:v>Nad 50 000 Kč</c:v>
                </c:pt>
              </c:strCache>
            </c:strRef>
          </c:cat>
          <c:val>
            <c:numRef>
              <c:f>'výsledky dotazníku'!$B$26:$B$29</c:f>
              <c:numCache>
                <c:formatCode>General</c:formatCode>
                <c:ptCount val="4"/>
                <c:pt idx="0">
                  <c:v>41</c:v>
                </c:pt>
                <c:pt idx="1">
                  <c:v>69</c:v>
                </c:pt>
                <c:pt idx="2">
                  <c:v>35</c:v>
                </c:pt>
                <c:pt idx="3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30-4CE6-9692-1DCE9AB6D26F}"/>
            </c:ext>
            <c:ext xmlns:c15="http://schemas.microsoft.com/office/drawing/2012/chart" uri="{02D57815-91ED-43cb-92C2-25804820EDAC}">
              <c15:datalabelsRange>
                <c15:f>'výsledky dotazníku'!$C$26:$C$29</c15:f>
                <c15:dlblRangeCache>
                  <c:ptCount val="4"/>
                  <c:pt idx="0">
                    <c:v>24</c:v>
                  </c:pt>
                  <c:pt idx="1">
                    <c:v>40</c:v>
                  </c:pt>
                  <c:pt idx="2">
                    <c:v>20</c:v>
                  </c:pt>
                  <c:pt idx="3">
                    <c:v>16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010336"/>
        <c:axId val="289009552"/>
      </c:barChart>
      <c:catAx>
        <c:axId val="28901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009552"/>
        <c:crosses val="autoZero"/>
        <c:auto val="1"/>
        <c:lblAlgn val="ctr"/>
        <c:lblOffset val="100"/>
        <c:noMultiLvlLbl val="0"/>
      </c:catAx>
      <c:valAx>
        <c:axId val="28900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0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Znalost pojmu nezisková organizace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dotazníku'!$B$32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25B0A63-9E87-40C0-9C88-F2F0DF21A5B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295-4FD6-BE57-9C8197062194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40DAC10-CDD7-41D3-9C6E-1FD38E6E7B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295-4FD6-BE57-9C8197062194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dotazníku'!$A$33:$A$34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'výsledky dotazníku'!$B$33:$B$34</c:f>
              <c:numCache>
                <c:formatCode>General</c:formatCode>
                <c:ptCount val="2"/>
                <c:pt idx="0">
                  <c:v>154</c:v>
                </c:pt>
                <c:pt idx="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95-4FD6-BE57-9C8197062194}"/>
            </c:ext>
            <c:ext xmlns:c15="http://schemas.microsoft.com/office/drawing/2012/chart" uri="{02D57815-91ED-43cb-92C2-25804820EDAC}">
              <c15:datalabelsRange>
                <c15:f>'výsledky dotazníku'!$C$33:$C$34</c15:f>
                <c15:dlblRangeCache>
                  <c:ptCount val="2"/>
                  <c:pt idx="0">
                    <c:v>90</c:v>
                  </c:pt>
                  <c:pt idx="1">
                    <c:v>10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111624"/>
        <c:axId val="473114760"/>
      </c:barChart>
      <c:catAx>
        <c:axId val="47311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14760"/>
        <c:crosses val="autoZero"/>
        <c:auto val="1"/>
        <c:lblAlgn val="ctr"/>
        <c:lblOffset val="100"/>
        <c:noMultiLvlLbl val="0"/>
      </c:catAx>
      <c:valAx>
        <c:axId val="47311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11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Znalost principu</a:t>
            </a:r>
            <a:r>
              <a:rPr lang="cs-CZ" baseline="0"/>
              <a:t> existence neziskových organizací</a:t>
            </a:r>
            <a:endParaRPr lang="cs-CZ"/>
          </a:p>
        </c:rich>
      </c:tx>
      <c:layout>
        <c:manualLayout>
          <c:xMode val="edge"/>
          <c:yMode val="edge"/>
          <c:x val="0.10567344706911636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3AAB2AC-93AD-43BE-B7B5-D18F21AA8ED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9DF-4C31-BDCE-A15D0466996E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0BFE839-7377-4E5A-9A25-4AB04AE4F2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9DF-4C31-BDCE-A15D0466996E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dotazníku'!$A$38:$A$39</c:f>
              <c:strCache>
                <c:ptCount val="2"/>
                <c:pt idx="0">
                  <c:v>Neziskové organizace nevytvářejí zisk k přerozdělení mezi své vlastníky nebo zakladatele. Zisk, který případně vytváří opětovně vkládají do naplňování svého poslání.</c:v>
                </c:pt>
                <c:pt idx="1">
                  <c:v>Neziskové organizace se soustřeďují na vytváření zisku, který přerozdělují mezi své vlastníky a zakladatele.  </c:v>
                </c:pt>
              </c:strCache>
            </c:strRef>
          </c:cat>
          <c:val>
            <c:numRef>
              <c:f>'výsledky dotazníku'!$B$38:$B$39</c:f>
              <c:numCache>
                <c:formatCode>General</c:formatCode>
                <c:ptCount val="2"/>
                <c:pt idx="0">
                  <c:v>152</c:v>
                </c:pt>
                <c:pt idx="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DF-4C31-BDCE-A15D0466996E}"/>
            </c:ext>
            <c:ext xmlns:c15="http://schemas.microsoft.com/office/drawing/2012/chart" uri="{02D57815-91ED-43cb-92C2-25804820EDAC}">
              <c15:datalabelsRange>
                <c15:f>'výsledky dotazníku'!$C$38:$C$39</c15:f>
                <c15:dlblRangeCache>
                  <c:ptCount val="2"/>
                  <c:pt idx="0">
                    <c:v>88</c:v>
                  </c:pt>
                  <c:pt idx="1">
                    <c:v>12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113192"/>
        <c:axId val="473112408"/>
      </c:barChart>
      <c:catAx>
        <c:axId val="47311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12408"/>
        <c:crosses val="autoZero"/>
        <c:auto val="1"/>
        <c:lblAlgn val="ctr"/>
        <c:lblOffset val="100"/>
        <c:noMultiLvlLbl val="0"/>
      </c:catAx>
      <c:valAx>
        <c:axId val="473112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13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Důležitost podpory neziskových organizací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dotazníku'!$B$42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CC3B006-3A64-420A-AB00-03894CB26E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77-4AFA-9977-79362C6E907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BE2701A-F995-424E-B010-45022CB1B88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77-4AFA-9977-79362C6E907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91E734B-EBF9-4A9B-BDE7-E6E5A66B113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77-4AFA-9977-79362C6E907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dotazníku'!$A$43:$A$45</c:f>
              <c:strCache>
                <c:ptCount val="3"/>
                <c:pt idx="0">
                  <c:v>Ano, myslím, že je velmi důležitá.</c:v>
                </c:pt>
                <c:pt idx="1">
                  <c:v>Částečně ano, ale nemyslím, že má velký význam.</c:v>
                </c:pt>
                <c:pt idx="2">
                  <c:v>Ne, nepovažuji ji za jakkoli důležitou.</c:v>
                </c:pt>
              </c:strCache>
            </c:strRef>
          </c:cat>
          <c:val>
            <c:numRef>
              <c:f>'výsledky dotazníku'!$B$43:$B$45</c:f>
              <c:numCache>
                <c:formatCode>General</c:formatCode>
                <c:ptCount val="3"/>
                <c:pt idx="0">
                  <c:v>83</c:v>
                </c:pt>
                <c:pt idx="1">
                  <c:v>63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77-4AFA-9977-79362C6E907B}"/>
            </c:ext>
            <c:ext xmlns:c15="http://schemas.microsoft.com/office/drawing/2012/chart" uri="{02D57815-91ED-43cb-92C2-25804820EDAC}">
              <c15:datalabelsRange>
                <c15:f>'výsledky dotazníku'!$C$43:$C$45</c15:f>
                <c15:dlblRangeCache>
                  <c:ptCount val="3"/>
                  <c:pt idx="0">
                    <c:v>48</c:v>
                  </c:pt>
                  <c:pt idx="1">
                    <c:v>37</c:v>
                  </c:pt>
                  <c:pt idx="2">
                    <c:v>15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470496"/>
        <c:axId val="473476376"/>
      </c:barChart>
      <c:catAx>
        <c:axId val="47347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76376"/>
        <c:crosses val="autoZero"/>
        <c:auto val="1"/>
        <c:lblAlgn val="ctr"/>
        <c:lblOffset val="100"/>
        <c:noMultiLvlLbl val="0"/>
      </c:catAx>
      <c:valAx>
        <c:axId val="47347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70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Vlastní</a:t>
            </a:r>
            <a:r>
              <a:rPr lang="cs-CZ" baseline="0"/>
              <a:t> podpora neziskových organizací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dotazníku'!$B$48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5AB956E-108E-42A4-90CF-318968ACE8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426-49B8-86A2-55B5251BC57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93A194C-C906-4CD3-A890-36729A44BD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426-49B8-86A2-55B5251BC57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dotazníku'!$A$49:$A$50</c:f>
              <c:strCache>
                <c:ptCount val="2"/>
                <c:pt idx="0">
                  <c:v>Ano, podporuji nebo jsem v minulosti podpořil vybranou NO.</c:v>
                </c:pt>
                <c:pt idx="1">
                  <c:v>Ne, nikdy jsem do NO nepřispěl.</c:v>
                </c:pt>
              </c:strCache>
            </c:strRef>
          </c:cat>
          <c:val>
            <c:numRef>
              <c:f>'výsledky dotazníku'!$B$49:$B$50</c:f>
              <c:numCache>
                <c:formatCode>General</c:formatCode>
                <c:ptCount val="2"/>
                <c:pt idx="0">
                  <c:v>125</c:v>
                </c:pt>
                <c:pt idx="1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26-49B8-86A2-55B5251BC577}"/>
            </c:ext>
            <c:ext xmlns:c15="http://schemas.microsoft.com/office/drawing/2012/chart" uri="{02D57815-91ED-43cb-92C2-25804820EDAC}">
              <c15:datalabelsRange>
                <c15:f>'výsledky dotazníku'!$C$49:$C$50</c15:f>
                <c15:dlblRangeCache>
                  <c:ptCount val="2"/>
                  <c:pt idx="0">
                    <c:v>73</c:v>
                  </c:pt>
                  <c:pt idx="1">
                    <c:v>27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475984"/>
        <c:axId val="473470104"/>
      </c:barChart>
      <c:catAx>
        <c:axId val="47347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70104"/>
        <c:crosses val="autoZero"/>
        <c:auto val="1"/>
        <c:lblAlgn val="ctr"/>
        <c:lblOffset val="100"/>
        <c:noMultiLvlLbl val="0"/>
      </c:catAx>
      <c:valAx>
        <c:axId val="473470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7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Podpora neziskových organizací podnikateli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'výsledky dotazníku'!$B$93</c:f>
              <c:strCache>
                <c:ptCount val="1"/>
                <c:pt idx="0">
                  <c:v>Počet respondentů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BBA0861-9436-467D-9727-C0E1A6BF9B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C55-4394-A21F-89BE120AD45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108E77B-DE26-4135-B930-A7C687217E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C55-4394-A21F-89BE120AD45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DA626CA-AC3C-4193-A87E-BBFF3B8A97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C55-4394-A21F-89BE120AD45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'výsledky dotazníku'!$A$94:$A$96</c:f>
              <c:strCache>
                <c:ptCount val="3"/>
                <c:pt idx="0">
                  <c:v>Ano, firmy by měly s NO pravidelně spolupracovat a investovat do nich.</c:v>
                </c:pt>
                <c:pt idx="1">
                  <c:v>Ano, příležitosně je vhodné, aby firmy NO podpořila.</c:v>
                </c:pt>
                <c:pt idx="2">
                  <c:v>Ne, jejich spolupráci a podporu považuji za zbytečnou</c:v>
                </c:pt>
              </c:strCache>
            </c:strRef>
          </c:cat>
          <c:val>
            <c:numRef>
              <c:f>'výsledky dotazníku'!$B$94:$B$96</c:f>
              <c:numCache>
                <c:formatCode>General</c:formatCode>
                <c:ptCount val="3"/>
                <c:pt idx="0">
                  <c:v>47</c:v>
                </c:pt>
                <c:pt idx="1">
                  <c:v>112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55-4394-A21F-89BE120AD459}"/>
            </c:ext>
            <c:ext xmlns:c15="http://schemas.microsoft.com/office/drawing/2012/chart" uri="{02D57815-91ED-43cb-92C2-25804820EDAC}">
              <c15:datalabelsRange>
                <c15:f>'výsledky dotazníku'!$C$94:$C$96</c15:f>
                <c15:dlblRangeCache>
                  <c:ptCount val="3"/>
                  <c:pt idx="0">
                    <c:v>27</c:v>
                  </c:pt>
                  <c:pt idx="1">
                    <c:v>65</c:v>
                  </c:pt>
                  <c:pt idx="2">
                    <c:v>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472848"/>
        <c:axId val="473477160"/>
      </c:barChart>
      <c:catAx>
        <c:axId val="47347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77160"/>
        <c:crosses val="autoZero"/>
        <c:auto val="1"/>
        <c:lblAlgn val="ctr"/>
        <c:lblOffset val="100"/>
        <c:noMultiLvlLbl val="0"/>
      </c:catAx>
      <c:valAx>
        <c:axId val="47347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7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0</xdr:rowOff>
    </xdr:from>
    <xdr:to>
      <xdr:col>11</xdr:col>
      <xdr:colOff>142875</xdr:colOff>
      <xdr:row>7</xdr:row>
      <xdr:rowOff>85725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9D789499-580C-43BF-A51D-AAE3FA906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133350</xdr:colOff>
      <xdr:row>1</xdr:row>
      <xdr:rowOff>171450</xdr:rowOff>
    </xdr:from>
    <xdr:to>
      <xdr:col>17</xdr:col>
      <xdr:colOff>438150</xdr:colOff>
      <xdr:row>9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xmlns="" id="{84D49B30-64C8-439C-8DA2-D838060DD5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476250</xdr:colOff>
      <xdr:row>8</xdr:row>
      <xdr:rowOff>57150</xdr:rowOff>
    </xdr:from>
    <xdr:to>
      <xdr:col>11</xdr:col>
      <xdr:colOff>171450</xdr:colOff>
      <xdr:row>18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61212658-A34C-49B7-9A6A-CB241173F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</xdr:row>
      <xdr:rowOff>95250</xdr:rowOff>
    </xdr:from>
    <xdr:to>
      <xdr:col>19</xdr:col>
      <xdr:colOff>304800</xdr:colOff>
      <xdr:row>19</xdr:row>
      <xdr:rowOff>38100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xmlns="" id="{B0BA27B2-FBD7-4A28-92B2-31C5782926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142875</xdr:colOff>
      <xdr:row>19</xdr:row>
      <xdr:rowOff>47625</xdr:rowOff>
    </xdr:from>
    <xdr:to>
      <xdr:col>11</xdr:col>
      <xdr:colOff>447675</xdr:colOff>
      <xdr:row>31</xdr:row>
      <xdr:rowOff>161925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xmlns="" id="{3086DC2F-6CF6-4D71-A470-F7F89EFDEB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371475</xdr:colOff>
      <xdr:row>19</xdr:row>
      <xdr:rowOff>152400</xdr:rowOff>
    </xdr:from>
    <xdr:to>
      <xdr:col>20</xdr:col>
      <xdr:colOff>66675</xdr:colOff>
      <xdr:row>32</xdr:row>
      <xdr:rowOff>66675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xmlns="" id="{3C185007-BB6C-43C4-AA77-245B5C8CD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76200</xdr:colOff>
      <xdr:row>33</xdr:row>
      <xdr:rowOff>152400</xdr:rowOff>
    </xdr:from>
    <xdr:to>
      <xdr:col>11</xdr:col>
      <xdr:colOff>381000</xdr:colOff>
      <xdr:row>41</xdr:row>
      <xdr:rowOff>314325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xmlns="" id="{2B26EA5B-E3CC-46AC-968A-02D05A970A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590550</xdr:colOff>
      <xdr:row>40</xdr:row>
      <xdr:rowOff>161925</xdr:rowOff>
    </xdr:from>
    <xdr:to>
      <xdr:col>19</xdr:col>
      <xdr:colOff>285750</xdr:colOff>
      <xdr:row>51</xdr:row>
      <xdr:rowOff>142875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xmlns="" id="{44FE40CB-0D86-4540-8752-DFA413B019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219075</xdr:colOff>
      <xdr:row>91</xdr:row>
      <xdr:rowOff>171450</xdr:rowOff>
    </xdr:from>
    <xdr:to>
      <xdr:col>10</xdr:col>
      <xdr:colOff>523875</xdr:colOff>
      <xdr:row>101</xdr:row>
      <xdr:rowOff>28575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xmlns="" id="{E9953AE1-7C08-4E49-8CBB-8526AE4E06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533399</xdr:colOff>
      <xdr:row>58</xdr:row>
      <xdr:rowOff>47625</xdr:rowOff>
    </xdr:from>
    <xdr:to>
      <xdr:col>18</xdr:col>
      <xdr:colOff>104774</xdr:colOff>
      <xdr:row>69</xdr:row>
      <xdr:rowOff>190500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xmlns="" id="{8ED10307-11D7-41D6-AE05-0A51BCB41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28575</xdr:colOff>
      <xdr:row>49</xdr:row>
      <xdr:rowOff>190500</xdr:rowOff>
    </xdr:from>
    <xdr:to>
      <xdr:col>11</xdr:col>
      <xdr:colOff>333375</xdr:colOff>
      <xdr:row>60</xdr:row>
      <xdr:rowOff>171450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xmlns="" id="{6F368572-DF0C-4487-B004-948AAC693E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123825</xdr:colOff>
      <xdr:row>65</xdr:row>
      <xdr:rowOff>247650</xdr:rowOff>
    </xdr:from>
    <xdr:to>
      <xdr:col>10</xdr:col>
      <xdr:colOff>428625</xdr:colOff>
      <xdr:row>78</xdr:row>
      <xdr:rowOff>28575</xdr:rowOff>
    </xdr:to>
    <xdr:graphicFrame macro="">
      <xdr:nvGraphicFramePr>
        <xdr:cNvPr id="14" name="Graf 13">
          <a:extLst>
            <a:ext uri="{FF2B5EF4-FFF2-40B4-BE49-F238E27FC236}">
              <a16:creationId xmlns:a16="http://schemas.microsoft.com/office/drawing/2014/main" xmlns="" id="{49AD620B-224A-4C71-9FCE-0CA24437DB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276225</xdr:colOff>
      <xdr:row>70</xdr:row>
      <xdr:rowOff>0</xdr:rowOff>
    </xdr:from>
    <xdr:to>
      <xdr:col>16</xdr:col>
      <xdr:colOff>581025</xdr:colOff>
      <xdr:row>81</xdr:row>
      <xdr:rowOff>180975</xdr:rowOff>
    </xdr:to>
    <xdr:graphicFrame macro="">
      <xdr:nvGraphicFramePr>
        <xdr:cNvPr id="15" name="Graf 14">
          <a:extLst>
            <a:ext uri="{FF2B5EF4-FFF2-40B4-BE49-F238E27FC236}">
              <a16:creationId xmlns:a16="http://schemas.microsoft.com/office/drawing/2014/main" xmlns="" id="{2A811F0C-F4D3-4A2B-9042-CD83A2D5BD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295275</xdr:colOff>
      <xdr:row>78</xdr:row>
      <xdr:rowOff>104775</xdr:rowOff>
    </xdr:from>
    <xdr:to>
      <xdr:col>10</xdr:col>
      <xdr:colOff>600075</xdr:colOff>
      <xdr:row>87</xdr:row>
      <xdr:rowOff>66675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xmlns="" id="{0315677F-4A90-4662-ABA0-99B27F6CA8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19050</xdr:colOff>
      <xdr:row>82</xdr:row>
      <xdr:rowOff>152400</xdr:rowOff>
    </xdr:from>
    <xdr:to>
      <xdr:col>15</xdr:col>
      <xdr:colOff>323850</xdr:colOff>
      <xdr:row>91</xdr:row>
      <xdr:rowOff>114300</xdr:rowOff>
    </xdr:to>
    <xdr:graphicFrame macro="">
      <xdr:nvGraphicFramePr>
        <xdr:cNvPr id="17" name="Graf 16">
          <a:extLst>
            <a:ext uri="{FF2B5EF4-FFF2-40B4-BE49-F238E27FC236}">
              <a16:creationId xmlns:a16="http://schemas.microsoft.com/office/drawing/2014/main" xmlns="" id="{9C482F53-EA7F-4E62-88BE-9233616117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171450</xdr:colOff>
      <xdr:row>94</xdr:row>
      <xdr:rowOff>161925</xdr:rowOff>
    </xdr:from>
    <xdr:to>
      <xdr:col>15</xdr:col>
      <xdr:colOff>476250</xdr:colOff>
      <xdr:row>104</xdr:row>
      <xdr:rowOff>533400</xdr:rowOff>
    </xdr:to>
    <xdr:graphicFrame macro="">
      <xdr:nvGraphicFramePr>
        <xdr:cNvPr id="18" name="Graf 17">
          <a:extLst>
            <a:ext uri="{FF2B5EF4-FFF2-40B4-BE49-F238E27FC236}">
              <a16:creationId xmlns:a16="http://schemas.microsoft.com/office/drawing/2014/main" xmlns="" id="{0C8D4732-795A-4C3E-A519-772086591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28575</xdr:colOff>
      <xdr:row>104</xdr:row>
      <xdr:rowOff>190500</xdr:rowOff>
    </xdr:from>
    <xdr:to>
      <xdr:col>14</xdr:col>
      <xdr:colOff>333375</xdr:colOff>
      <xdr:row>115</xdr:row>
      <xdr:rowOff>142875</xdr:rowOff>
    </xdr:to>
    <xdr:graphicFrame macro="">
      <xdr:nvGraphicFramePr>
        <xdr:cNvPr id="19" name="Graf 18">
          <a:extLst>
            <a:ext uri="{FF2B5EF4-FFF2-40B4-BE49-F238E27FC236}">
              <a16:creationId xmlns:a16="http://schemas.microsoft.com/office/drawing/2014/main" xmlns="" id="{7813566D-E75B-4F10-BF9E-770659F6A0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228600</xdr:colOff>
      <xdr:row>99</xdr:row>
      <xdr:rowOff>76200</xdr:rowOff>
    </xdr:from>
    <xdr:to>
      <xdr:col>11</xdr:col>
      <xdr:colOff>533400</xdr:colOff>
      <xdr:row>111</xdr:row>
      <xdr:rowOff>38100</xdr:rowOff>
    </xdr:to>
    <xdr:graphicFrame macro="">
      <xdr:nvGraphicFramePr>
        <xdr:cNvPr id="20" name="Graf 19">
          <a:extLst>
            <a:ext uri="{FF2B5EF4-FFF2-40B4-BE49-F238E27FC236}">
              <a16:creationId xmlns:a16="http://schemas.microsoft.com/office/drawing/2014/main" xmlns="" id="{31357073-5968-4899-A21A-4CE0D21E8A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352425</xdr:colOff>
      <xdr:row>111</xdr:row>
      <xdr:rowOff>190500</xdr:rowOff>
    </xdr:from>
    <xdr:to>
      <xdr:col>13</xdr:col>
      <xdr:colOff>47625</xdr:colOff>
      <xdr:row>122</xdr:row>
      <xdr:rowOff>552450</xdr:rowOff>
    </xdr:to>
    <xdr:graphicFrame macro="">
      <xdr:nvGraphicFramePr>
        <xdr:cNvPr id="21" name="Graf 20">
          <a:extLst>
            <a:ext uri="{FF2B5EF4-FFF2-40B4-BE49-F238E27FC236}">
              <a16:creationId xmlns:a16="http://schemas.microsoft.com/office/drawing/2014/main" xmlns="" id="{ADF9475B-90BF-4B8D-9F12-FF044C0E4F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</xdr:col>
      <xdr:colOff>123825</xdr:colOff>
      <xdr:row>119</xdr:row>
      <xdr:rowOff>19049</xdr:rowOff>
    </xdr:from>
    <xdr:to>
      <xdr:col>14</xdr:col>
      <xdr:colOff>428625</xdr:colOff>
      <xdr:row>128</xdr:row>
      <xdr:rowOff>152399</xdr:rowOff>
    </xdr:to>
    <xdr:graphicFrame macro="">
      <xdr:nvGraphicFramePr>
        <xdr:cNvPr id="22" name="Graf 21">
          <a:extLst>
            <a:ext uri="{FF2B5EF4-FFF2-40B4-BE49-F238E27FC236}">
              <a16:creationId xmlns:a16="http://schemas.microsoft.com/office/drawing/2014/main" xmlns="" id="{9C159427-5DB2-442A-B159-436FB4622A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285750</xdr:colOff>
      <xdr:row>115</xdr:row>
      <xdr:rowOff>28575</xdr:rowOff>
    </xdr:from>
    <xdr:to>
      <xdr:col>11</xdr:col>
      <xdr:colOff>590550</xdr:colOff>
      <xdr:row>125</xdr:row>
      <xdr:rowOff>47625</xdr:rowOff>
    </xdr:to>
    <xdr:graphicFrame macro="">
      <xdr:nvGraphicFramePr>
        <xdr:cNvPr id="23" name="Graf 22">
          <a:extLst>
            <a:ext uri="{FF2B5EF4-FFF2-40B4-BE49-F238E27FC236}">
              <a16:creationId xmlns:a16="http://schemas.microsoft.com/office/drawing/2014/main" xmlns="" id="{FD11E5C8-BAC0-4766-AAA9-42CED029FC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552450</xdr:colOff>
      <xdr:row>125</xdr:row>
      <xdr:rowOff>114300</xdr:rowOff>
    </xdr:from>
    <xdr:to>
      <xdr:col>15</xdr:col>
      <xdr:colOff>247650</xdr:colOff>
      <xdr:row>136</xdr:row>
      <xdr:rowOff>47625</xdr:rowOff>
    </xdr:to>
    <xdr:graphicFrame macro="">
      <xdr:nvGraphicFramePr>
        <xdr:cNvPr id="24" name="Graf 23">
          <a:extLst>
            <a:ext uri="{FF2B5EF4-FFF2-40B4-BE49-F238E27FC236}">
              <a16:creationId xmlns:a16="http://schemas.microsoft.com/office/drawing/2014/main" xmlns="" id="{61CAC4B3-29BF-4C84-AA30-80B937AD24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</xdr:col>
      <xdr:colOff>142875</xdr:colOff>
      <xdr:row>132</xdr:row>
      <xdr:rowOff>381000</xdr:rowOff>
    </xdr:from>
    <xdr:to>
      <xdr:col>13</xdr:col>
      <xdr:colOff>447675</xdr:colOff>
      <xdr:row>144</xdr:row>
      <xdr:rowOff>133350</xdr:rowOff>
    </xdr:to>
    <xdr:graphicFrame macro="">
      <xdr:nvGraphicFramePr>
        <xdr:cNvPr id="25" name="Graf 24">
          <a:extLst>
            <a:ext uri="{FF2B5EF4-FFF2-40B4-BE49-F238E27FC236}">
              <a16:creationId xmlns:a16="http://schemas.microsoft.com/office/drawing/2014/main" xmlns="" id="{D0FCF315-08E7-415E-88B1-526EB1DE4E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</xdr:col>
      <xdr:colOff>104775</xdr:colOff>
      <xdr:row>136</xdr:row>
      <xdr:rowOff>133350</xdr:rowOff>
    </xdr:from>
    <xdr:to>
      <xdr:col>10</xdr:col>
      <xdr:colOff>409575</xdr:colOff>
      <xdr:row>147</xdr:row>
      <xdr:rowOff>85725</xdr:rowOff>
    </xdr:to>
    <xdr:graphicFrame macro="">
      <xdr:nvGraphicFramePr>
        <xdr:cNvPr id="26" name="Graf 25">
          <a:extLst>
            <a:ext uri="{FF2B5EF4-FFF2-40B4-BE49-F238E27FC236}">
              <a16:creationId xmlns:a16="http://schemas.microsoft.com/office/drawing/2014/main" xmlns="" id="{61403F22-DE72-47A3-A67B-2239857EC8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247650</xdr:colOff>
      <xdr:row>155</xdr:row>
      <xdr:rowOff>133350</xdr:rowOff>
    </xdr:from>
    <xdr:to>
      <xdr:col>1</xdr:col>
      <xdr:colOff>581025</xdr:colOff>
      <xdr:row>170</xdr:row>
      <xdr:rowOff>19050</xdr:rowOff>
    </xdr:to>
    <xdr:graphicFrame macro="">
      <xdr:nvGraphicFramePr>
        <xdr:cNvPr id="27" name="Graf 26">
          <a:extLst>
            <a:ext uri="{FF2B5EF4-FFF2-40B4-BE49-F238E27FC236}">
              <a16:creationId xmlns:a16="http://schemas.microsoft.com/office/drawing/2014/main" xmlns="" id="{3B7F8D66-F652-4A1C-9862-0EDA55D529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4"/>
  <sheetViews>
    <sheetView tabSelected="1" workbookViewId="0">
      <selection activeCell="B1" sqref="B1"/>
    </sheetView>
  </sheetViews>
  <sheetFormatPr defaultRowHeight="15" x14ac:dyDescent="0.25"/>
  <cols>
    <col min="1" max="1" width="63.5703125" customWidth="1"/>
    <col min="2" max="2" width="20.140625" customWidth="1"/>
    <col min="3" max="3" width="22.85546875" customWidth="1"/>
  </cols>
  <sheetData>
    <row r="1" spans="1:3" ht="16.5" thickBot="1" x14ac:dyDescent="0.3">
      <c r="A1" s="1"/>
    </row>
    <row r="2" spans="1:3" ht="16.5" thickBot="1" x14ac:dyDescent="0.3">
      <c r="A2" s="2" t="s">
        <v>0</v>
      </c>
      <c r="B2" s="3" t="s">
        <v>1</v>
      </c>
      <c r="C2" s="3" t="s">
        <v>2</v>
      </c>
    </row>
    <row r="3" spans="1:3" ht="16.5" thickBot="1" x14ac:dyDescent="0.3">
      <c r="A3" s="4" t="s">
        <v>3</v>
      </c>
      <c r="B3" s="5">
        <v>90</v>
      </c>
      <c r="C3" s="8">
        <f>IMDIV(B3,B5)*100</f>
        <v>52.325581395348799</v>
      </c>
    </row>
    <row r="4" spans="1:3" ht="16.5" thickBot="1" x14ac:dyDescent="0.3">
      <c r="A4" s="4" t="s">
        <v>4</v>
      </c>
      <c r="B4" s="5">
        <v>82</v>
      </c>
      <c r="C4" s="8">
        <f>IMDIV(B4,B5)*100</f>
        <v>47.674418604651194</v>
      </c>
    </row>
    <row r="5" spans="1:3" ht="15.75" x14ac:dyDescent="0.25">
      <c r="A5" s="1"/>
      <c r="B5">
        <f>SUM(B3:B4)</f>
        <v>172</v>
      </c>
      <c r="C5">
        <f>SUM(C3:C4)</f>
        <v>100</v>
      </c>
    </row>
    <row r="6" spans="1:3" ht="16.5" thickBot="1" x14ac:dyDescent="0.3">
      <c r="A6" s="1" t="s">
        <v>5</v>
      </c>
    </row>
    <row r="7" spans="1:3" ht="16.5" thickBot="1" x14ac:dyDescent="0.3">
      <c r="A7" s="2" t="s">
        <v>6</v>
      </c>
      <c r="B7" s="3" t="s">
        <v>1</v>
      </c>
      <c r="C7" s="3" t="s">
        <v>2</v>
      </c>
    </row>
    <row r="8" spans="1:3" ht="20.25" customHeight="1" thickBot="1" x14ac:dyDescent="0.3">
      <c r="A8" s="4" t="s">
        <v>7</v>
      </c>
      <c r="B8" s="5">
        <v>5</v>
      </c>
      <c r="C8" s="7">
        <f>IMDIV(B8,B14)*100</f>
        <v>2.9069767441860499</v>
      </c>
    </row>
    <row r="9" spans="1:3" ht="16.5" customHeight="1" thickBot="1" x14ac:dyDescent="0.3">
      <c r="A9" s="4" t="s">
        <v>8</v>
      </c>
      <c r="B9" s="5">
        <v>22</v>
      </c>
      <c r="C9" s="7">
        <f>IMDIV(B9,B14)*100</f>
        <v>12.790697674418599</v>
      </c>
    </row>
    <row r="10" spans="1:3" ht="18" customHeight="1" thickBot="1" x14ac:dyDescent="0.3">
      <c r="A10" s="4" t="s">
        <v>9</v>
      </c>
      <c r="B10" s="5">
        <v>47</v>
      </c>
      <c r="C10" s="7">
        <f>IMDIV(B10,B14)*100</f>
        <v>27.325581395348802</v>
      </c>
    </row>
    <row r="11" spans="1:3" ht="19.5" customHeight="1" thickBot="1" x14ac:dyDescent="0.3">
      <c r="A11" s="4" t="s">
        <v>10</v>
      </c>
      <c r="B11" s="5">
        <v>55</v>
      </c>
      <c r="C11" s="7">
        <f>IMDIV(B11,B14)*100</f>
        <v>31.976744186046503</v>
      </c>
    </row>
    <row r="12" spans="1:3" ht="17.25" customHeight="1" thickBot="1" x14ac:dyDescent="0.3">
      <c r="A12" s="4" t="s">
        <v>11</v>
      </c>
      <c r="B12" s="5">
        <v>39</v>
      </c>
      <c r="C12" s="7">
        <f>IMDIV(B12,B14)*100</f>
        <v>22.674418604651201</v>
      </c>
    </row>
    <row r="13" spans="1:3" ht="14.25" customHeight="1" thickBot="1" x14ac:dyDescent="0.3">
      <c r="A13" s="4" t="s">
        <v>12</v>
      </c>
      <c r="B13" s="5">
        <v>4</v>
      </c>
      <c r="C13" s="7">
        <f>IMDIV(B13,B14)*100</f>
        <v>2.32558139534884</v>
      </c>
    </row>
    <row r="14" spans="1:3" ht="15.75" x14ac:dyDescent="0.25">
      <c r="A14" s="1"/>
      <c r="B14">
        <f>SUM(B8:B13)</f>
        <v>172</v>
      </c>
      <c r="C14" s="6">
        <f>SUM(C8:C13)</f>
        <v>99.999999999999986</v>
      </c>
    </row>
    <row r="15" spans="1:3" ht="16.5" thickBot="1" x14ac:dyDescent="0.3">
      <c r="A15" s="1" t="s">
        <v>13</v>
      </c>
    </row>
    <row r="16" spans="1:3" ht="16.5" thickBot="1" x14ac:dyDescent="0.3">
      <c r="A16" s="2"/>
      <c r="B16" s="3" t="s">
        <v>1</v>
      </c>
      <c r="C16" s="3" t="s">
        <v>2</v>
      </c>
    </row>
    <row r="17" spans="1:3" ht="17.25" customHeight="1" thickBot="1" x14ac:dyDescent="0.3">
      <c r="A17" s="4" t="s">
        <v>14</v>
      </c>
      <c r="B17" s="5">
        <v>126</v>
      </c>
      <c r="C17" s="8">
        <f>IMDIV(B17,B23)*100</f>
        <v>73.255813953488399</v>
      </c>
    </row>
    <row r="18" spans="1:3" ht="21.75" customHeight="1" thickBot="1" x14ac:dyDescent="0.3">
      <c r="A18" s="4" t="s">
        <v>15</v>
      </c>
      <c r="B18" s="5">
        <v>21</v>
      </c>
      <c r="C18" s="8">
        <f>IMDIV(B18,B23)*100</f>
        <v>12.209302325581401</v>
      </c>
    </row>
    <row r="19" spans="1:3" ht="16.5" customHeight="1" thickBot="1" x14ac:dyDescent="0.3">
      <c r="A19" s="4" t="s">
        <v>16</v>
      </c>
      <c r="B19" s="5">
        <v>2</v>
      </c>
      <c r="C19" s="8">
        <f>IMDIV(B19,B23)*100</f>
        <v>1.16279069767442</v>
      </c>
    </row>
    <row r="20" spans="1:3" ht="16.5" thickBot="1" x14ac:dyDescent="0.3">
      <c r="A20" s="4" t="s">
        <v>17</v>
      </c>
      <c r="B20" s="5">
        <v>11</v>
      </c>
      <c r="C20" s="8">
        <f>IMDIV(B20,B23)*100</f>
        <v>6.3953488372092995</v>
      </c>
    </row>
    <row r="21" spans="1:3" ht="16.5" customHeight="1" thickBot="1" x14ac:dyDescent="0.3">
      <c r="A21" s="4" t="s">
        <v>18</v>
      </c>
      <c r="B21" s="5">
        <v>3</v>
      </c>
      <c r="C21" s="8">
        <f>IMDIV(B21,B23)*100</f>
        <v>1.7441860465116299</v>
      </c>
    </row>
    <row r="22" spans="1:3" ht="34.5" customHeight="1" thickBot="1" x14ac:dyDescent="0.3">
      <c r="A22" s="4" t="s">
        <v>19</v>
      </c>
      <c r="B22" s="5">
        <v>9</v>
      </c>
      <c r="C22" s="8">
        <f>IMDIV(B22,B23)*100</f>
        <v>5.2325581395348797</v>
      </c>
    </row>
    <row r="23" spans="1:3" x14ac:dyDescent="0.25">
      <c r="B23">
        <f>SUM(B17:B22)</f>
        <v>172</v>
      </c>
      <c r="C23">
        <f>SUM(C17:C22)</f>
        <v>100.00000000000003</v>
      </c>
    </row>
    <row r="25" spans="1:3" ht="15.75" x14ac:dyDescent="0.25">
      <c r="A25" s="9" t="s">
        <v>24</v>
      </c>
      <c r="B25" s="10" t="s">
        <v>1</v>
      </c>
      <c r="C25" s="10" t="s">
        <v>2</v>
      </c>
    </row>
    <row r="26" spans="1:3" ht="15.75" x14ac:dyDescent="0.25">
      <c r="A26" s="9" t="s">
        <v>20</v>
      </c>
      <c r="B26" s="10">
        <v>41</v>
      </c>
      <c r="C26" s="13">
        <f>IMDIV(B26,B$30)*100</f>
        <v>23.837209302325597</v>
      </c>
    </row>
    <row r="27" spans="1:3" ht="15.75" x14ac:dyDescent="0.25">
      <c r="A27" s="9" t="s">
        <v>21</v>
      </c>
      <c r="B27" s="10">
        <v>69</v>
      </c>
      <c r="C27" s="13">
        <f t="shared" ref="C27:C29" si="0">IMDIV(B27,B$30)*100</f>
        <v>40.116279069767401</v>
      </c>
    </row>
    <row r="28" spans="1:3" ht="15.75" x14ac:dyDescent="0.25">
      <c r="A28" s="9" t="s">
        <v>22</v>
      </c>
      <c r="B28" s="10">
        <v>35</v>
      </c>
      <c r="C28" s="13">
        <f t="shared" si="0"/>
        <v>20.3488372093023</v>
      </c>
    </row>
    <row r="29" spans="1:3" ht="15.75" x14ac:dyDescent="0.25">
      <c r="A29" s="9" t="s">
        <v>23</v>
      </c>
      <c r="B29" s="10">
        <v>27</v>
      </c>
      <c r="C29" s="13">
        <f t="shared" si="0"/>
        <v>15.697674418604702</v>
      </c>
    </row>
    <row r="30" spans="1:3" ht="15.75" x14ac:dyDescent="0.25">
      <c r="A30" s="11"/>
      <c r="B30" s="11">
        <f>SUM(B26:B29)</f>
        <v>172</v>
      </c>
      <c r="C30" s="12">
        <f>SUM(C26:C29)</f>
        <v>100</v>
      </c>
    </row>
    <row r="32" spans="1:3" ht="15.75" x14ac:dyDescent="0.25">
      <c r="A32" s="9" t="s">
        <v>51</v>
      </c>
      <c r="B32" s="10" t="s">
        <v>1</v>
      </c>
      <c r="C32" s="10" t="s">
        <v>2</v>
      </c>
    </row>
    <row r="33" spans="1:3" ht="15.75" x14ac:dyDescent="0.25">
      <c r="A33" s="9" t="s">
        <v>50</v>
      </c>
      <c r="B33" s="11">
        <v>154</v>
      </c>
      <c r="C33" s="14">
        <f>IMDIV(B33,B35)*100</f>
        <v>89.534883720930196</v>
      </c>
    </row>
    <row r="34" spans="1:3" ht="15.75" x14ac:dyDescent="0.25">
      <c r="A34" s="9" t="s">
        <v>49</v>
      </c>
      <c r="B34" s="11">
        <v>18</v>
      </c>
      <c r="C34" s="14">
        <f>IMDIV(B34,B35)*100</f>
        <v>10.4651162790698</v>
      </c>
    </row>
    <row r="35" spans="1:3" x14ac:dyDescent="0.25">
      <c r="A35" s="11"/>
      <c r="B35" s="11">
        <f>SUM(B33:B34)</f>
        <v>172</v>
      </c>
      <c r="C35" s="11">
        <f>SUM(C33:C34)</f>
        <v>100</v>
      </c>
    </row>
    <row r="37" spans="1:3" ht="15.75" x14ac:dyDescent="0.25">
      <c r="A37" s="9" t="s">
        <v>25</v>
      </c>
      <c r="B37" s="10" t="s">
        <v>1</v>
      </c>
      <c r="C37" s="10" t="s">
        <v>2</v>
      </c>
    </row>
    <row r="38" spans="1:3" ht="47.25" x14ac:dyDescent="0.25">
      <c r="A38" s="16" t="s">
        <v>26</v>
      </c>
      <c r="B38" s="11">
        <v>152</v>
      </c>
      <c r="C38" s="14">
        <f>IMDIV(B38,B40)*100</f>
        <v>88.3720930232558</v>
      </c>
    </row>
    <row r="39" spans="1:3" ht="31.5" x14ac:dyDescent="0.25">
      <c r="A39" s="16" t="s">
        <v>27</v>
      </c>
      <c r="B39" s="11">
        <v>20</v>
      </c>
      <c r="C39" s="14">
        <f>IMDIV(B39,B40)*100</f>
        <v>11.6279069767442</v>
      </c>
    </row>
    <row r="40" spans="1:3" x14ac:dyDescent="0.25">
      <c r="A40" s="11"/>
      <c r="B40" s="11">
        <f>SUM(B38:B39)</f>
        <v>172</v>
      </c>
      <c r="C40" s="11">
        <f>SUM(C38:C39)</f>
        <v>100</v>
      </c>
    </row>
    <row r="41" spans="1:3" x14ac:dyDescent="0.25">
      <c r="A41" s="11"/>
      <c r="B41" s="11"/>
      <c r="C41" s="11"/>
    </row>
    <row r="42" spans="1:3" ht="15.75" x14ac:dyDescent="0.25">
      <c r="A42" s="9" t="s">
        <v>28</v>
      </c>
      <c r="B42" s="10" t="s">
        <v>1</v>
      </c>
      <c r="C42" s="10" t="s">
        <v>2</v>
      </c>
    </row>
    <row r="43" spans="1:3" ht="15.75" x14ac:dyDescent="0.25">
      <c r="A43" s="9" t="s">
        <v>29</v>
      </c>
      <c r="B43" s="11">
        <v>83</v>
      </c>
      <c r="C43" s="14">
        <f>IMDIV(B43,B$46)*100</f>
        <v>48.255813953488399</v>
      </c>
    </row>
    <row r="44" spans="1:3" ht="15.75" x14ac:dyDescent="0.25">
      <c r="A44" s="9" t="s">
        <v>30</v>
      </c>
      <c r="B44" s="11">
        <v>63</v>
      </c>
      <c r="C44" s="14">
        <f t="shared" ref="C44:C45" si="1">IMDIV(B44,B$46)*100</f>
        <v>36.6279069767442</v>
      </c>
    </row>
    <row r="45" spans="1:3" ht="15.75" x14ac:dyDescent="0.25">
      <c r="A45" s="9" t="s">
        <v>31</v>
      </c>
      <c r="B45" s="11">
        <v>26</v>
      </c>
      <c r="C45" s="14">
        <f t="shared" si="1"/>
        <v>15.116279069767399</v>
      </c>
    </row>
    <row r="46" spans="1:3" x14ac:dyDescent="0.25">
      <c r="A46" s="11"/>
      <c r="B46" s="11">
        <f>SUM(B43:B45)</f>
        <v>172</v>
      </c>
      <c r="C46" s="11">
        <f>SUM(C43:C45)</f>
        <v>100</v>
      </c>
    </row>
    <row r="47" spans="1:3" x14ac:dyDescent="0.25">
      <c r="A47" s="11"/>
      <c r="B47" s="11"/>
      <c r="C47" s="11"/>
    </row>
    <row r="48" spans="1:3" ht="31.5" x14ac:dyDescent="0.25">
      <c r="A48" s="9" t="s">
        <v>34</v>
      </c>
      <c r="B48" s="10" t="s">
        <v>1</v>
      </c>
      <c r="C48" s="10" t="s">
        <v>2</v>
      </c>
    </row>
    <row r="49" spans="1:3" ht="15.75" x14ac:dyDescent="0.25">
      <c r="A49" s="9" t="s">
        <v>32</v>
      </c>
      <c r="B49" s="11">
        <v>125</v>
      </c>
      <c r="C49" s="14">
        <f>IMDIV(B49,B$51)*100</f>
        <v>72.674418604651208</v>
      </c>
    </row>
    <row r="50" spans="1:3" ht="15.75" x14ac:dyDescent="0.25">
      <c r="A50" s="9" t="s">
        <v>33</v>
      </c>
      <c r="B50" s="11">
        <v>47</v>
      </c>
      <c r="C50" s="14">
        <f>IMDIV(B50,B$51)*100</f>
        <v>27.325581395348802</v>
      </c>
    </row>
    <row r="51" spans="1:3" x14ac:dyDescent="0.25">
      <c r="A51" s="11"/>
      <c r="B51" s="11">
        <f>SUM(B49:B50)</f>
        <v>172</v>
      </c>
      <c r="C51" s="11">
        <f>SUM(C49:C50)</f>
        <v>100.00000000000001</v>
      </c>
    </row>
    <row r="53" spans="1:3" ht="31.5" x14ac:dyDescent="0.25">
      <c r="A53" s="9" t="s">
        <v>54</v>
      </c>
      <c r="B53" s="10" t="s">
        <v>1</v>
      </c>
      <c r="C53" s="10" t="s">
        <v>2</v>
      </c>
    </row>
    <row r="54" spans="1:3" ht="15.75" x14ac:dyDescent="0.25">
      <c r="A54" s="9" t="s">
        <v>53</v>
      </c>
      <c r="B54" s="11">
        <v>8</v>
      </c>
      <c r="C54" s="14">
        <f>IMDIV(B54,B$59)*100</f>
        <v>4.6511627906976702</v>
      </c>
    </row>
    <row r="55" spans="1:3" ht="15.75" x14ac:dyDescent="0.25">
      <c r="A55" s="19" t="s">
        <v>52</v>
      </c>
      <c r="B55" s="11">
        <v>23</v>
      </c>
      <c r="C55" s="14">
        <f t="shared" ref="C55:C58" si="2">IMDIV(B55,B$59)*100</f>
        <v>13.372093023255799</v>
      </c>
    </row>
    <row r="56" spans="1:3" ht="15.75" x14ac:dyDescent="0.25">
      <c r="A56" s="19" t="s">
        <v>55</v>
      </c>
      <c r="B56" s="11">
        <v>34</v>
      </c>
      <c r="C56" s="14">
        <f t="shared" si="2"/>
        <v>19.767441860465098</v>
      </c>
    </row>
    <row r="57" spans="1:3" ht="15.75" x14ac:dyDescent="0.25">
      <c r="A57" s="19" t="s">
        <v>56</v>
      </c>
      <c r="B57" s="11">
        <v>60</v>
      </c>
      <c r="C57" s="14">
        <f t="shared" si="2"/>
        <v>34.883720930232599</v>
      </c>
    </row>
    <row r="58" spans="1:3" ht="15.75" x14ac:dyDescent="0.25">
      <c r="A58" s="9" t="s">
        <v>33</v>
      </c>
      <c r="B58" s="11">
        <v>47</v>
      </c>
      <c r="C58" s="14">
        <f t="shared" si="2"/>
        <v>27.325581395348802</v>
      </c>
    </row>
    <row r="59" spans="1:3" x14ac:dyDescent="0.25">
      <c r="A59" s="11"/>
      <c r="B59" s="11">
        <f>SUM(B54:B58)</f>
        <v>172</v>
      </c>
      <c r="C59" s="11">
        <f>SUM(C54:C58)</f>
        <v>99.999999999999972</v>
      </c>
    </row>
    <row r="61" spans="1:3" ht="31.5" x14ac:dyDescent="0.25">
      <c r="A61" s="9" t="s">
        <v>48</v>
      </c>
      <c r="B61" s="10" t="s">
        <v>1</v>
      </c>
      <c r="C61" s="10" t="s">
        <v>2</v>
      </c>
    </row>
    <row r="62" spans="1:3" ht="15.75" x14ac:dyDescent="0.25">
      <c r="A62" s="9" t="s">
        <v>46</v>
      </c>
      <c r="B62" s="11">
        <v>48</v>
      </c>
      <c r="C62" s="14">
        <f t="shared" ref="C62:C71" si="3">IMDIV(B62,B$97)*100</f>
        <v>27.906976744186</v>
      </c>
    </row>
    <row r="63" spans="1:3" ht="15.75" x14ac:dyDescent="0.25">
      <c r="A63" s="9" t="s">
        <v>38</v>
      </c>
      <c r="B63" s="11">
        <v>27</v>
      </c>
      <c r="C63" s="14">
        <f t="shared" si="3"/>
        <v>15.697674418604702</v>
      </c>
    </row>
    <row r="64" spans="1:3" ht="15.75" x14ac:dyDescent="0.25">
      <c r="A64" s="9" t="s">
        <v>39</v>
      </c>
      <c r="B64" s="11">
        <v>8</v>
      </c>
      <c r="C64" s="14">
        <f t="shared" si="3"/>
        <v>4.6511627906976702</v>
      </c>
    </row>
    <row r="65" spans="1:3" ht="15.75" x14ac:dyDescent="0.25">
      <c r="A65" s="9" t="s">
        <v>45</v>
      </c>
      <c r="B65" s="11">
        <v>19</v>
      </c>
      <c r="C65" s="14">
        <f t="shared" si="3"/>
        <v>11.046511627907</v>
      </c>
    </row>
    <row r="66" spans="1:3" ht="31.5" x14ac:dyDescent="0.25">
      <c r="A66" s="9" t="s">
        <v>40</v>
      </c>
      <c r="B66" s="11">
        <v>42</v>
      </c>
      <c r="C66" s="14">
        <f t="shared" si="3"/>
        <v>24.418604651162802</v>
      </c>
    </row>
    <row r="67" spans="1:3" ht="15.75" x14ac:dyDescent="0.25">
      <c r="A67" s="9" t="s">
        <v>47</v>
      </c>
      <c r="B67" s="11">
        <v>9</v>
      </c>
      <c r="C67" s="14">
        <f t="shared" si="3"/>
        <v>5.2325581395348797</v>
      </c>
    </row>
    <row r="68" spans="1:3" ht="15.75" x14ac:dyDescent="0.25">
      <c r="A68" s="9" t="s">
        <v>41</v>
      </c>
      <c r="B68" s="11">
        <v>12</v>
      </c>
      <c r="C68" s="14">
        <f t="shared" si="3"/>
        <v>6.9767441860465098</v>
      </c>
    </row>
    <row r="69" spans="1:3" ht="15.75" x14ac:dyDescent="0.25">
      <c r="A69" s="9" t="s">
        <v>42</v>
      </c>
      <c r="B69" s="11">
        <v>11</v>
      </c>
      <c r="C69" s="14">
        <f t="shared" si="3"/>
        <v>6.3953488372092995</v>
      </c>
    </row>
    <row r="70" spans="1:3" ht="15.75" x14ac:dyDescent="0.25">
      <c r="A70" s="9" t="s">
        <v>43</v>
      </c>
      <c r="B70" s="11">
        <v>2</v>
      </c>
      <c r="C70" s="14">
        <f t="shared" si="3"/>
        <v>1.16279069767442</v>
      </c>
    </row>
    <row r="71" spans="1:3" ht="15.75" x14ac:dyDescent="0.25">
      <c r="A71" s="9" t="s">
        <v>44</v>
      </c>
      <c r="B71" s="11">
        <v>47</v>
      </c>
      <c r="C71" s="14">
        <f t="shared" si="3"/>
        <v>27.325581395348802</v>
      </c>
    </row>
    <row r="72" spans="1:3" x14ac:dyDescent="0.25">
      <c r="A72" s="11"/>
      <c r="B72" s="11">
        <f>SUM(B62:B71)</f>
        <v>225</v>
      </c>
      <c r="C72" s="14">
        <f>SUM(C62:C71)</f>
        <v>130.81395348837208</v>
      </c>
    </row>
    <row r="74" spans="1:3" ht="15.75" x14ac:dyDescent="0.25">
      <c r="A74" s="9" t="s">
        <v>57</v>
      </c>
      <c r="B74" s="10" t="s">
        <v>1</v>
      </c>
      <c r="C74" s="10" t="s">
        <v>2</v>
      </c>
    </row>
    <row r="75" spans="1:3" ht="15.75" x14ac:dyDescent="0.25">
      <c r="A75" s="9" t="s">
        <v>50</v>
      </c>
      <c r="B75" s="11">
        <v>139</v>
      </c>
      <c r="C75" s="14">
        <f>IMDIV(B75,B$77)*100</f>
        <v>80.813953488372107</v>
      </c>
    </row>
    <row r="76" spans="1:3" ht="15.75" x14ac:dyDescent="0.25">
      <c r="A76" s="9" t="s">
        <v>49</v>
      </c>
      <c r="B76" s="11">
        <v>33</v>
      </c>
      <c r="C76" s="14">
        <f>IMDIV(B76,B$77)*100</f>
        <v>19.1860465116279</v>
      </c>
    </row>
    <row r="77" spans="1:3" x14ac:dyDescent="0.25">
      <c r="A77" s="11"/>
      <c r="B77" s="11">
        <f>SUM(B75:B76)</f>
        <v>172</v>
      </c>
      <c r="C77" s="11">
        <f>SUM(C75:C76)</f>
        <v>100</v>
      </c>
    </row>
    <row r="78" spans="1:3" x14ac:dyDescent="0.25">
      <c r="A78" s="11"/>
      <c r="B78" s="11"/>
      <c r="C78" s="11"/>
    </row>
    <row r="79" spans="1:3" ht="15.75" x14ac:dyDescent="0.25">
      <c r="A79" s="9" t="s">
        <v>60</v>
      </c>
      <c r="B79" s="10" t="s">
        <v>1</v>
      </c>
      <c r="C79" s="10" t="s">
        <v>2</v>
      </c>
    </row>
    <row r="80" spans="1:3" ht="31.5" x14ac:dyDescent="0.25">
      <c r="A80" s="9" t="s">
        <v>58</v>
      </c>
      <c r="B80" s="11">
        <v>135</v>
      </c>
      <c r="C80" s="14">
        <f>IMDIV(B80,B82)*100</f>
        <v>78.488372093023301</v>
      </c>
    </row>
    <row r="81" spans="1:3" ht="31.5" x14ac:dyDescent="0.25">
      <c r="A81" s="9" t="s">
        <v>59</v>
      </c>
      <c r="B81" s="11">
        <v>37</v>
      </c>
      <c r="C81" s="14">
        <f>IMDIV(B81,B82)*100</f>
        <v>21.511627906976699</v>
      </c>
    </row>
    <row r="82" spans="1:3" x14ac:dyDescent="0.25">
      <c r="A82" s="11"/>
      <c r="B82" s="11">
        <f>SUM(B80:B81)</f>
        <v>172</v>
      </c>
      <c r="C82" s="11">
        <f>SUM(C80:C81)</f>
        <v>100</v>
      </c>
    </row>
    <row r="83" spans="1:3" ht="31.5" x14ac:dyDescent="0.25">
      <c r="A83" s="19" t="s">
        <v>91</v>
      </c>
      <c r="B83" s="10" t="s">
        <v>1</v>
      </c>
      <c r="C83" s="10" t="s">
        <v>2</v>
      </c>
    </row>
    <row r="84" spans="1:3" ht="15.75" x14ac:dyDescent="0.25">
      <c r="A84" s="19" t="s">
        <v>50</v>
      </c>
      <c r="B84" s="11">
        <v>155</v>
      </c>
      <c r="C84" s="14">
        <f>IMDIV(B84,B86)*100</f>
        <v>90.116279069767401</v>
      </c>
    </row>
    <row r="85" spans="1:3" ht="15.75" x14ac:dyDescent="0.25">
      <c r="A85" s="19" t="s">
        <v>64</v>
      </c>
      <c r="B85" s="11">
        <v>17</v>
      </c>
      <c r="C85" s="14">
        <f>IMDIV(B85,B86)*100</f>
        <v>9.8837209302325597</v>
      </c>
    </row>
    <row r="86" spans="1:3" x14ac:dyDescent="0.25">
      <c r="A86" s="11"/>
      <c r="B86" s="11">
        <f>SUM(B84:B85)</f>
        <v>172</v>
      </c>
      <c r="C86" s="11"/>
    </row>
    <row r="87" spans="1:3" ht="47.25" x14ac:dyDescent="0.25">
      <c r="A87" s="9" t="s">
        <v>92</v>
      </c>
      <c r="B87" s="10" t="s">
        <v>1</v>
      </c>
      <c r="C87" s="10" t="s">
        <v>2</v>
      </c>
    </row>
    <row r="88" spans="1:3" ht="15.75" x14ac:dyDescent="0.25">
      <c r="A88" s="9" t="s">
        <v>61</v>
      </c>
      <c r="B88" s="11">
        <v>79</v>
      </c>
      <c r="C88" s="14">
        <f>IMDIV(B88,B$91)*100</f>
        <v>45.930232558139501</v>
      </c>
    </row>
    <row r="89" spans="1:3" ht="15.75" x14ac:dyDescent="0.25">
      <c r="A89" s="9" t="s">
        <v>62</v>
      </c>
      <c r="B89" s="11">
        <v>70</v>
      </c>
      <c r="C89" s="14">
        <f>IMDIV(B89,B$91)*100</f>
        <v>40.697674418604699</v>
      </c>
    </row>
    <row r="90" spans="1:3" ht="15.75" x14ac:dyDescent="0.25">
      <c r="A90" s="9" t="s">
        <v>63</v>
      </c>
      <c r="B90" s="11">
        <v>23</v>
      </c>
      <c r="C90" s="14">
        <f>IMDIV(B90,B$91)*100</f>
        <v>13.372093023255799</v>
      </c>
    </row>
    <row r="91" spans="1:3" x14ac:dyDescent="0.25">
      <c r="A91" s="11"/>
      <c r="B91" s="11">
        <f>SUM(B88:B90)</f>
        <v>172</v>
      </c>
      <c r="C91" s="14">
        <f>SUM(C88:C90)</f>
        <v>100</v>
      </c>
    </row>
    <row r="92" spans="1:3" x14ac:dyDescent="0.25">
      <c r="A92" s="11"/>
      <c r="B92" s="11"/>
      <c r="C92" s="11"/>
    </row>
    <row r="93" spans="1:3" ht="31.5" x14ac:dyDescent="0.25">
      <c r="A93" s="20" t="s">
        <v>65</v>
      </c>
      <c r="B93" s="10" t="s">
        <v>1</v>
      </c>
      <c r="C93" s="10" t="s">
        <v>2</v>
      </c>
    </row>
    <row r="94" spans="1:3" ht="31.5" x14ac:dyDescent="0.25">
      <c r="A94" s="9" t="s">
        <v>35</v>
      </c>
      <c r="B94" s="11">
        <v>47</v>
      </c>
      <c r="C94" s="14">
        <f>IMDIV(B94,B$97)*100</f>
        <v>27.325581395348802</v>
      </c>
    </row>
    <row r="95" spans="1:3" ht="15.75" x14ac:dyDescent="0.25">
      <c r="A95" s="9" t="s">
        <v>36</v>
      </c>
      <c r="B95" s="11">
        <v>112</v>
      </c>
      <c r="C95" s="14">
        <f>IMDIV(B95,B$97)*100</f>
        <v>65.116279069767401</v>
      </c>
    </row>
    <row r="96" spans="1:3" ht="15.75" x14ac:dyDescent="0.25">
      <c r="A96" s="9" t="s">
        <v>37</v>
      </c>
      <c r="B96" s="11">
        <v>13</v>
      </c>
      <c r="C96" s="14">
        <f>IMDIV(B96,B$97)*100</f>
        <v>7.5581395348837201</v>
      </c>
    </row>
    <row r="97" spans="1:3" x14ac:dyDescent="0.25">
      <c r="A97" s="11"/>
      <c r="B97" s="11">
        <f>SUM(B94:B96)</f>
        <v>172</v>
      </c>
      <c r="C97" s="11">
        <f>SUM(C94:C96)</f>
        <v>99.999999999999929</v>
      </c>
    </row>
    <row r="98" spans="1:3" x14ac:dyDescent="0.25">
      <c r="A98" s="11"/>
      <c r="B98" s="11"/>
      <c r="C98" s="11"/>
    </row>
    <row r="99" spans="1:3" ht="31.5" x14ac:dyDescent="0.25">
      <c r="A99" s="9" t="s">
        <v>69</v>
      </c>
      <c r="B99" s="10" t="s">
        <v>1</v>
      </c>
      <c r="C99" s="10" t="s">
        <v>2</v>
      </c>
    </row>
    <row r="100" spans="1:3" ht="15.75" x14ac:dyDescent="0.25">
      <c r="A100" s="9" t="s">
        <v>66</v>
      </c>
      <c r="B100" s="11">
        <v>35</v>
      </c>
      <c r="C100" s="14">
        <f>IMDIV(B100,B$104)*100</f>
        <v>20.3488372093023</v>
      </c>
    </row>
    <row r="101" spans="1:3" ht="15.75" x14ac:dyDescent="0.25">
      <c r="A101" s="9" t="s">
        <v>67</v>
      </c>
      <c r="B101" s="11">
        <v>42</v>
      </c>
      <c r="C101" s="14">
        <f t="shared" ref="C101:C103" si="4">IMDIV(B101,B$104)*100</f>
        <v>24.418604651162802</v>
      </c>
    </row>
    <row r="102" spans="1:3" ht="15.75" x14ac:dyDescent="0.25">
      <c r="A102" s="9" t="s">
        <v>68</v>
      </c>
      <c r="B102" s="11">
        <v>84</v>
      </c>
      <c r="C102" s="14">
        <f t="shared" si="4"/>
        <v>48.837209302325604</v>
      </c>
    </row>
    <row r="103" spans="1:3" ht="15.75" x14ac:dyDescent="0.25">
      <c r="A103" s="9" t="s">
        <v>106</v>
      </c>
      <c r="B103" s="11">
        <v>11</v>
      </c>
      <c r="C103" s="14">
        <f t="shared" si="4"/>
        <v>6.3953488372092995</v>
      </c>
    </row>
    <row r="104" spans="1:3" x14ac:dyDescent="0.25">
      <c r="A104" s="11"/>
      <c r="B104" s="11">
        <f>SUM(B100:B103)</f>
        <v>172</v>
      </c>
      <c r="C104" s="11"/>
    </row>
    <row r="105" spans="1:3" ht="47.25" x14ac:dyDescent="0.25">
      <c r="A105" s="9" t="s">
        <v>93</v>
      </c>
      <c r="B105" s="10" t="s">
        <v>1</v>
      </c>
      <c r="C105" s="10" t="s">
        <v>2</v>
      </c>
    </row>
    <row r="106" spans="1:3" ht="15.75" x14ac:dyDescent="0.25">
      <c r="A106" s="9" t="s">
        <v>70</v>
      </c>
      <c r="B106" s="11">
        <v>6</v>
      </c>
      <c r="C106" s="14">
        <f>IMDIV(B106,B$111)*100</f>
        <v>3.4883720930232598</v>
      </c>
    </row>
    <row r="107" spans="1:3" ht="15.75" x14ac:dyDescent="0.25">
      <c r="A107" s="9" t="s">
        <v>71</v>
      </c>
      <c r="B107" s="11">
        <v>29</v>
      </c>
      <c r="C107" s="14">
        <f t="shared" ref="C107:C109" si="5">IMDIV(B107,B$111)*100</f>
        <v>16.860465116279101</v>
      </c>
    </row>
    <row r="108" spans="1:3" ht="15.75" x14ac:dyDescent="0.25">
      <c r="A108" s="9" t="s">
        <v>95</v>
      </c>
      <c r="B108" s="11">
        <v>58</v>
      </c>
      <c r="C108" s="14">
        <f t="shared" si="5"/>
        <v>33.720930232558096</v>
      </c>
    </row>
    <row r="109" spans="1:3" ht="15.75" x14ac:dyDescent="0.25">
      <c r="A109" s="9" t="s">
        <v>94</v>
      </c>
      <c r="B109" s="11">
        <v>79</v>
      </c>
      <c r="C109" s="14">
        <f t="shared" si="5"/>
        <v>45.930232558139501</v>
      </c>
    </row>
    <row r="110" spans="1:3" ht="15.75" x14ac:dyDescent="0.25">
      <c r="A110" s="21"/>
      <c r="B110" s="11"/>
      <c r="C110" s="14"/>
    </row>
    <row r="111" spans="1:3" x14ac:dyDescent="0.25">
      <c r="A111" s="11"/>
      <c r="B111" s="11">
        <f>SUM(B106:B110)</f>
        <v>172</v>
      </c>
      <c r="C111" s="11"/>
    </row>
    <row r="112" spans="1:3" ht="31.5" x14ac:dyDescent="0.25">
      <c r="A112" s="9" t="s">
        <v>76</v>
      </c>
      <c r="B112" s="10" t="s">
        <v>1</v>
      </c>
      <c r="C112" s="10" t="s">
        <v>2</v>
      </c>
    </row>
    <row r="113" spans="1:3" ht="15.75" x14ac:dyDescent="0.25">
      <c r="A113" s="9" t="s">
        <v>72</v>
      </c>
      <c r="B113" s="11">
        <v>81</v>
      </c>
      <c r="C113" s="14">
        <f>IMDIV(B113,B$111)*100</f>
        <v>47.093023255813996</v>
      </c>
    </row>
    <row r="114" spans="1:3" ht="15.75" x14ac:dyDescent="0.25">
      <c r="A114" s="9" t="s">
        <v>73</v>
      </c>
      <c r="B114" s="11">
        <v>46</v>
      </c>
      <c r="C114" s="14">
        <f t="shared" ref="C114:C116" si="6">IMDIV(B114,B$111)*100</f>
        <v>26.744186046511597</v>
      </c>
    </row>
    <row r="115" spans="1:3" ht="15.75" x14ac:dyDescent="0.25">
      <c r="A115" s="9" t="s">
        <v>74</v>
      </c>
      <c r="B115" s="11">
        <v>14</v>
      </c>
      <c r="C115" s="14">
        <f t="shared" si="6"/>
        <v>8.1395348837209287</v>
      </c>
    </row>
    <row r="116" spans="1:3" ht="15.75" x14ac:dyDescent="0.25">
      <c r="A116" s="9" t="s">
        <v>75</v>
      </c>
      <c r="B116" s="11">
        <v>77</v>
      </c>
      <c r="C116" s="14">
        <f t="shared" si="6"/>
        <v>44.767441860465098</v>
      </c>
    </row>
    <row r="117" spans="1:3" x14ac:dyDescent="0.25">
      <c r="A117" s="11"/>
      <c r="B117" s="11">
        <f>SUM(B113:B116)</f>
        <v>218</v>
      </c>
      <c r="C117" s="11"/>
    </row>
    <row r="118" spans="1:3" ht="15.75" x14ac:dyDescent="0.25">
      <c r="A118" s="9" t="s">
        <v>77</v>
      </c>
      <c r="B118" s="10" t="s">
        <v>1</v>
      </c>
      <c r="C118" s="10" t="s">
        <v>2</v>
      </c>
    </row>
    <row r="119" spans="1:3" ht="15.75" x14ac:dyDescent="0.25">
      <c r="A119" s="19" t="s">
        <v>50</v>
      </c>
      <c r="B119" s="11">
        <v>49</v>
      </c>
      <c r="C119" s="14">
        <f>IMDIV(B119,B$121)*100</f>
        <v>28.488372093023301</v>
      </c>
    </row>
    <row r="120" spans="1:3" ht="15.75" x14ac:dyDescent="0.25">
      <c r="A120" s="19" t="s">
        <v>64</v>
      </c>
      <c r="B120" s="11">
        <v>123</v>
      </c>
      <c r="C120" s="14">
        <f>IMDIV(B120,B$121)*100</f>
        <v>71.511627906976699</v>
      </c>
    </row>
    <row r="121" spans="1:3" x14ac:dyDescent="0.25">
      <c r="A121" s="11"/>
      <c r="B121" s="11">
        <f>SUM(B119:B120)</f>
        <v>172</v>
      </c>
      <c r="C121" s="11"/>
    </row>
    <row r="122" spans="1:3" ht="15.75" x14ac:dyDescent="0.25">
      <c r="A122" s="19" t="s">
        <v>78</v>
      </c>
      <c r="B122" s="10" t="s">
        <v>1</v>
      </c>
      <c r="C122" s="10" t="s">
        <v>2</v>
      </c>
    </row>
    <row r="123" spans="1:3" ht="31.5" x14ac:dyDescent="0.25">
      <c r="A123" s="19" t="s">
        <v>79</v>
      </c>
      <c r="B123" s="11">
        <v>112</v>
      </c>
      <c r="C123" s="14">
        <f>IMDIV(B123,B$125)*100</f>
        <v>65.116279069767401</v>
      </c>
    </row>
    <row r="124" spans="1:3" ht="43.5" customHeight="1" x14ac:dyDescent="0.25">
      <c r="A124" s="19" t="s">
        <v>80</v>
      </c>
      <c r="B124" s="11">
        <v>60</v>
      </c>
      <c r="C124" s="14">
        <f>IMDIV(B124,B$125)*100</f>
        <v>34.883720930232599</v>
      </c>
    </row>
    <row r="125" spans="1:3" x14ac:dyDescent="0.25">
      <c r="A125" s="11"/>
      <c r="B125" s="11">
        <f>SUM(B123:B124)</f>
        <v>172</v>
      </c>
      <c r="C125" s="14">
        <f>SUM(C123:C124)</f>
        <v>100</v>
      </c>
    </row>
    <row r="126" spans="1:3" ht="31.5" x14ac:dyDescent="0.25">
      <c r="A126" s="19" t="s">
        <v>81</v>
      </c>
      <c r="B126" s="10" t="s">
        <v>1</v>
      </c>
      <c r="C126" s="10" t="s">
        <v>2</v>
      </c>
    </row>
    <row r="127" spans="1:3" ht="15.75" x14ac:dyDescent="0.25">
      <c r="A127" s="19" t="s">
        <v>82</v>
      </c>
      <c r="B127" s="11">
        <v>18</v>
      </c>
      <c r="C127" s="14">
        <f>IMDIV(B127,B$131)*100</f>
        <v>10.4651162790698</v>
      </c>
    </row>
    <row r="128" spans="1:3" ht="15.75" x14ac:dyDescent="0.25">
      <c r="A128" s="19" t="s">
        <v>83</v>
      </c>
      <c r="B128" s="11">
        <v>21</v>
      </c>
      <c r="C128" s="14">
        <f t="shared" ref="C128:C130" si="7">IMDIV(B128,B$131)*100</f>
        <v>12.209302325581401</v>
      </c>
    </row>
    <row r="129" spans="1:3" ht="30.75" customHeight="1" x14ac:dyDescent="0.25">
      <c r="A129" s="19" t="s">
        <v>102</v>
      </c>
      <c r="B129" s="11">
        <v>58</v>
      </c>
      <c r="C129" s="14">
        <f t="shared" si="7"/>
        <v>33.720930232558096</v>
      </c>
    </row>
    <row r="130" spans="1:3" ht="15.75" x14ac:dyDescent="0.25">
      <c r="A130" s="19" t="s">
        <v>103</v>
      </c>
      <c r="B130" s="11">
        <v>75</v>
      </c>
      <c r="C130" s="14">
        <f t="shared" si="7"/>
        <v>43.604651162790695</v>
      </c>
    </row>
    <row r="131" spans="1:3" ht="15.75" x14ac:dyDescent="0.25">
      <c r="A131" s="19"/>
      <c r="B131" s="11">
        <f>SUM(B127:B130)</f>
        <v>172</v>
      </c>
      <c r="C131" s="14">
        <f>SUM(C127:C130)</f>
        <v>100</v>
      </c>
    </row>
    <row r="132" spans="1:3" ht="15.75" x14ac:dyDescent="0.25">
      <c r="A132" s="19"/>
      <c r="B132" s="11"/>
      <c r="C132" s="11"/>
    </row>
    <row r="133" spans="1:3" ht="31.5" x14ac:dyDescent="0.25">
      <c r="A133" s="19" t="s">
        <v>84</v>
      </c>
      <c r="B133" s="10" t="s">
        <v>1</v>
      </c>
      <c r="C133" s="10" t="s">
        <v>2</v>
      </c>
    </row>
    <row r="134" spans="1:3" ht="15.75" x14ac:dyDescent="0.25">
      <c r="A134" s="19" t="s">
        <v>85</v>
      </c>
      <c r="B134" s="11">
        <v>90</v>
      </c>
      <c r="C134" s="14">
        <f>IMDIV(B134,B$136)*100</f>
        <v>52.325581395348799</v>
      </c>
    </row>
    <row r="135" spans="1:3" ht="15.75" x14ac:dyDescent="0.25">
      <c r="A135" s="19" t="s">
        <v>49</v>
      </c>
      <c r="B135" s="11">
        <v>82</v>
      </c>
      <c r="C135" s="14">
        <f>IMDIV(B135,B$136)*100</f>
        <v>47.674418604651194</v>
      </c>
    </row>
    <row r="136" spans="1:3" x14ac:dyDescent="0.25">
      <c r="A136" s="11"/>
      <c r="B136" s="11">
        <f>SUM(B134:B135)</f>
        <v>172</v>
      </c>
      <c r="C136" s="14">
        <f>SUM(C134:C135)</f>
        <v>100</v>
      </c>
    </row>
    <row r="137" spans="1:3" ht="31.5" x14ac:dyDescent="0.25">
      <c r="A137" s="19" t="s">
        <v>86</v>
      </c>
      <c r="B137" s="10" t="s">
        <v>1</v>
      </c>
      <c r="C137" s="10" t="s">
        <v>2</v>
      </c>
    </row>
    <row r="138" spans="1:3" ht="15.75" x14ac:dyDescent="0.25">
      <c r="A138" s="19" t="s">
        <v>70</v>
      </c>
      <c r="B138" s="11">
        <v>5</v>
      </c>
      <c r="C138" s="14">
        <f>IMDIV(B138,B$142)*100</f>
        <v>2.9069767441860499</v>
      </c>
    </row>
    <row r="139" spans="1:3" ht="15.75" x14ac:dyDescent="0.25">
      <c r="A139" s="19" t="s">
        <v>71</v>
      </c>
      <c r="B139" s="11">
        <v>3</v>
      </c>
      <c r="C139" s="14">
        <f t="shared" ref="C139:C141" si="8">IMDIV(B139,B$142)*100</f>
        <v>1.7441860465116299</v>
      </c>
    </row>
    <row r="140" spans="1:3" ht="31.5" x14ac:dyDescent="0.25">
      <c r="A140" s="19" t="s">
        <v>104</v>
      </c>
      <c r="B140" s="11">
        <v>16</v>
      </c>
      <c r="C140" s="14">
        <f t="shared" si="8"/>
        <v>9.3023255813953494</v>
      </c>
    </row>
    <row r="141" spans="1:3" ht="15.75" x14ac:dyDescent="0.25">
      <c r="A141" s="19" t="s">
        <v>105</v>
      </c>
      <c r="B141" s="11">
        <v>148</v>
      </c>
      <c r="C141" s="14">
        <f t="shared" si="8"/>
        <v>86.046511627906995</v>
      </c>
    </row>
    <row r="142" spans="1:3" ht="15.75" x14ac:dyDescent="0.25">
      <c r="A142" s="19"/>
      <c r="B142" s="11">
        <f>SUM(B138:B141)</f>
        <v>172</v>
      </c>
      <c r="C142" s="14">
        <f>SUM(C138:C141)</f>
        <v>100.00000000000003</v>
      </c>
    </row>
    <row r="143" spans="1:3" ht="31.5" x14ac:dyDescent="0.25">
      <c r="A143" s="19" t="s">
        <v>87</v>
      </c>
      <c r="B143" s="10" t="s">
        <v>1</v>
      </c>
      <c r="C143" s="10" t="s">
        <v>2</v>
      </c>
    </row>
    <row r="144" spans="1:3" ht="15.75" x14ac:dyDescent="0.25">
      <c r="A144" s="19" t="s">
        <v>89</v>
      </c>
      <c r="B144" s="11">
        <v>47</v>
      </c>
      <c r="C144" s="14">
        <f>IMDIV(B144,B$147)*100</f>
        <v>27.325581395348802</v>
      </c>
    </row>
    <row r="145" spans="1:3" ht="15.75" x14ac:dyDescent="0.25">
      <c r="A145" s="19" t="s">
        <v>90</v>
      </c>
      <c r="B145" s="11">
        <v>74</v>
      </c>
      <c r="C145" s="14">
        <f t="shared" ref="C145:C146" si="9">IMDIV(B145,B$147)*100</f>
        <v>43.023255813953497</v>
      </c>
    </row>
    <row r="146" spans="1:3" ht="15.75" x14ac:dyDescent="0.25">
      <c r="A146" s="19" t="s">
        <v>88</v>
      </c>
      <c r="B146" s="11">
        <v>51</v>
      </c>
      <c r="C146" s="14">
        <f t="shared" si="9"/>
        <v>29.6511627906977</v>
      </c>
    </row>
    <row r="147" spans="1:3" x14ac:dyDescent="0.25">
      <c r="B147">
        <f>SUM(B144:B146)</f>
        <v>172</v>
      </c>
      <c r="C147" s="15">
        <f>SUM(C144:C146)</f>
        <v>100</v>
      </c>
    </row>
    <row r="148" spans="1:3" ht="15.75" x14ac:dyDescent="0.25">
      <c r="A148" s="19" t="s">
        <v>96</v>
      </c>
      <c r="B148" s="22" t="s">
        <v>1</v>
      </c>
      <c r="C148" s="22" t="s">
        <v>2</v>
      </c>
    </row>
    <row r="149" spans="1:3" ht="15.75" x14ac:dyDescent="0.25">
      <c r="A149" s="19" t="s">
        <v>97</v>
      </c>
      <c r="B149" s="11">
        <v>2</v>
      </c>
      <c r="C149" s="14">
        <f>IMDIV(B149,B$154)*100</f>
        <v>1.16279069767442</v>
      </c>
    </row>
    <row r="150" spans="1:3" ht="15.75" x14ac:dyDescent="0.25">
      <c r="A150" s="19" t="s">
        <v>99</v>
      </c>
      <c r="B150" s="11">
        <v>4</v>
      </c>
      <c r="C150" s="14">
        <f t="shared" ref="C150:C153" si="10">IMDIV(B150,B$154)*100</f>
        <v>2.32558139534884</v>
      </c>
    </row>
    <row r="151" spans="1:3" ht="15.75" x14ac:dyDescent="0.25">
      <c r="A151" s="19" t="s">
        <v>98</v>
      </c>
      <c r="B151" s="11">
        <v>75</v>
      </c>
      <c r="C151" s="14">
        <f t="shared" si="10"/>
        <v>43.604651162790695</v>
      </c>
    </row>
    <row r="152" spans="1:3" ht="15.75" x14ac:dyDescent="0.25">
      <c r="A152" s="19" t="s">
        <v>100</v>
      </c>
      <c r="B152" s="11">
        <v>13</v>
      </c>
      <c r="C152" s="14">
        <f t="shared" si="10"/>
        <v>7.5581395348837201</v>
      </c>
    </row>
    <row r="153" spans="1:3" ht="15.75" x14ac:dyDescent="0.25">
      <c r="A153" s="19" t="s">
        <v>101</v>
      </c>
      <c r="B153" s="11">
        <v>78</v>
      </c>
      <c r="C153" s="14">
        <f t="shared" si="10"/>
        <v>45.348837209302303</v>
      </c>
    </row>
    <row r="154" spans="1:3" x14ac:dyDescent="0.25">
      <c r="A154" s="11"/>
      <c r="B154" s="11">
        <f>SUM(B149:B153)</f>
        <v>172</v>
      </c>
      <c r="C154" s="14">
        <f>SUM(C149:C153)</f>
        <v>99.999999999999972</v>
      </c>
    </row>
  </sheetData>
  <pageMargins left="0.7" right="0.7" top="0.78740157499999996" bottom="0.78740157499999996" header="0.3" footer="0.3"/>
  <pageSetup paperSize="9" orientation="portrait" r:id="rId1"/>
  <headerFooter>
    <oddFooter xml:space="preserve">&amp;L&amp;"arial,Regular"&amp;KBBBBBB
</oddFooter>
    <evenFooter xml:space="preserve">&amp;L&amp;"arial,Regular"&amp;KBBBBBB
</evenFooter>
    <firstFooter xml:space="preserve">&amp;L&amp;"arial,Regular"&amp;KBBBBBB
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61" workbookViewId="0">
      <selection activeCell="E4" sqref="E4"/>
    </sheetView>
  </sheetViews>
  <sheetFormatPr defaultRowHeight="15" x14ac:dyDescent="0.25"/>
  <cols>
    <col min="1" max="1" width="65.5703125" customWidth="1"/>
    <col min="2" max="2" width="8.42578125" style="31" customWidth="1"/>
    <col min="3" max="3" width="25" style="31" bestFit="1" customWidth="1"/>
    <col min="4" max="4" width="23.42578125" style="31" bestFit="1" customWidth="1"/>
    <col min="5" max="5" width="13.7109375" style="31" bestFit="1" customWidth="1"/>
    <col min="6" max="6" width="14.5703125" style="31" customWidth="1"/>
    <col min="7" max="7" width="10.5703125" style="31" customWidth="1"/>
    <col min="8" max="8" width="9.140625" style="27"/>
  </cols>
  <sheetData>
    <row r="1" spans="1:8" ht="51" customHeight="1" x14ac:dyDescent="0.25">
      <c r="A1" s="9" t="s">
        <v>110</v>
      </c>
      <c r="B1" s="26" t="s">
        <v>108</v>
      </c>
      <c r="C1" s="26" t="s">
        <v>107</v>
      </c>
      <c r="D1" s="30" t="s">
        <v>109</v>
      </c>
    </row>
    <row r="2" spans="1:8" ht="15.75" x14ac:dyDescent="0.25">
      <c r="A2" s="9" t="s">
        <v>70</v>
      </c>
      <c r="B2" s="30">
        <v>4</v>
      </c>
      <c r="C2" s="32">
        <v>2</v>
      </c>
      <c r="D2" s="32">
        <f>SUM(B2,C2)</f>
        <v>6</v>
      </c>
    </row>
    <row r="3" spans="1:8" ht="15.75" x14ac:dyDescent="0.25">
      <c r="A3" s="9" t="s">
        <v>71</v>
      </c>
      <c r="B3" s="30">
        <v>10</v>
      </c>
      <c r="C3" s="32">
        <v>19</v>
      </c>
      <c r="D3" s="32">
        <f t="shared" ref="D3:D5" si="0">SUM(B3,C3)</f>
        <v>29</v>
      </c>
    </row>
    <row r="4" spans="1:8" ht="15.75" x14ac:dyDescent="0.25">
      <c r="A4" s="9" t="s">
        <v>95</v>
      </c>
      <c r="B4" s="30">
        <v>33</v>
      </c>
      <c r="C4" s="32">
        <v>25</v>
      </c>
      <c r="D4" s="32">
        <f t="shared" si="0"/>
        <v>58</v>
      </c>
    </row>
    <row r="5" spans="1:8" ht="15.75" x14ac:dyDescent="0.25">
      <c r="A5" s="9" t="s">
        <v>94</v>
      </c>
      <c r="B5" s="30">
        <v>43</v>
      </c>
      <c r="C5" s="32">
        <v>36</v>
      </c>
      <c r="D5" s="32">
        <f t="shared" si="0"/>
        <v>79</v>
      </c>
    </row>
    <row r="6" spans="1:8" ht="15.75" x14ac:dyDescent="0.25">
      <c r="A6" s="19" t="s">
        <v>111</v>
      </c>
      <c r="B6" s="30">
        <f>SUM(B2:B5)</f>
        <v>90</v>
      </c>
      <c r="C6" s="30">
        <f>SUM(C2:C5)</f>
        <v>82</v>
      </c>
      <c r="D6" s="32">
        <f>SUM(D2:D5)</f>
        <v>172</v>
      </c>
    </row>
    <row r="9" spans="1:8" ht="53.25" customHeight="1" x14ac:dyDescent="0.25">
      <c r="A9" s="9" t="s">
        <v>110</v>
      </c>
      <c r="B9" s="24" t="s">
        <v>97</v>
      </c>
      <c r="C9" s="24" t="s">
        <v>99</v>
      </c>
      <c r="D9" s="24" t="s">
        <v>98</v>
      </c>
      <c r="E9" s="24" t="s">
        <v>100</v>
      </c>
      <c r="F9" s="24" t="s">
        <v>101</v>
      </c>
      <c r="G9" s="24" t="s">
        <v>109</v>
      </c>
    </row>
    <row r="10" spans="1:8" ht="15.75" x14ac:dyDescent="0.25">
      <c r="A10" s="9" t="s">
        <v>70</v>
      </c>
      <c r="B10" s="30">
        <v>0</v>
      </c>
      <c r="C10" s="30">
        <v>0</v>
      </c>
      <c r="D10" s="30">
        <v>2</v>
      </c>
      <c r="E10" s="30">
        <v>0</v>
      </c>
      <c r="F10" s="30">
        <v>4</v>
      </c>
      <c r="G10" s="30">
        <f>SUM(B10:F10)</f>
        <v>6</v>
      </c>
      <c r="H10" s="28"/>
    </row>
    <row r="11" spans="1:8" ht="15.75" x14ac:dyDescent="0.25">
      <c r="A11" s="9" t="s">
        <v>71</v>
      </c>
      <c r="B11" s="30">
        <v>0</v>
      </c>
      <c r="C11" s="30">
        <v>2</v>
      </c>
      <c r="D11" s="30">
        <v>9</v>
      </c>
      <c r="E11" s="30">
        <v>3</v>
      </c>
      <c r="F11" s="30">
        <v>15</v>
      </c>
      <c r="G11" s="30">
        <f t="shared" ref="G11:G14" si="1">SUM(B11:F11)</f>
        <v>29</v>
      </c>
      <c r="H11" s="28"/>
    </row>
    <row r="12" spans="1:8" ht="15.75" x14ac:dyDescent="0.25">
      <c r="A12" s="9" t="s">
        <v>95</v>
      </c>
      <c r="B12" s="30">
        <v>1</v>
      </c>
      <c r="C12" s="30">
        <v>2</v>
      </c>
      <c r="D12" s="30">
        <v>14</v>
      </c>
      <c r="E12" s="30">
        <v>3</v>
      </c>
      <c r="F12" s="30">
        <v>38</v>
      </c>
      <c r="G12" s="30">
        <f t="shared" si="1"/>
        <v>58</v>
      </c>
      <c r="H12" s="28"/>
    </row>
    <row r="13" spans="1:8" ht="15.75" x14ac:dyDescent="0.25">
      <c r="A13" s="9" t="s">
        <v>94</v>
      </c>
      <c r="B13" s="30">
        <v>1</v>
      </c>
      <c r="C13" s="30">
        <v>0</v>
      </c>
      <c r="D13" s="30">
        <v>25</v>
      </c>
      <c r="E13" s="30">
        <v>7</v>
      </c>
      <c r="F13" s="30">
        <v>46</v>
      </c>
      <c r="G13" s="30">
        <f t="shared" si="1"/>
        <v>79</v>
      </c>
      <c r="H13" s="28"/>
    </row>
    <row r="14" spans="1:8" ht="15.75" x14ac:dyDescent="0.25">
      <c r="A14" s="19" t="s">
        <v>109</v>
      </c>
      <c r="B14" s="30">
        <f>SUM(B10:B13)</f>
        <v>2</v>
      </c>
      <c r="C14" s="30">
        <f t="shared" ref="C14:F14" si="2">SUM(C10:C13)</f>
        <v>4</v>
      </c>
      <c r="D14" s="30">
        <f t="shared" si="2"/>
        <v>50</v>
      </c>
      <c r="E14" s="30">
        <f t="shared" si="2"/>
        <v>13</v>
      </c>
      <c r="F14" s="30">
        <f t="shared" si="2"/>
        <v>103</v>
      </c>
      <c r="G14" s="30">
        <f t="shared" si="1"/>
        <v>172</v>
      </c>
    </row>
    <row r="17" spans="1:6" ht="15.75" x14ac:dyDescent="0.25">
      <c r="A17" s="9" t="s">
        <v>110</v>
      </c>
      <c r="B17" s="25" t="s">
        <v>20</v>
      </c>
      <c r="C17" s="25" t="s">
        <v>21</v>
      </c>
      <c r="D17" s="25" t="s">
        <v>22</v>
      </c>
      <c r="E17" s="25" t="s">
        <v>23</v>
      </c>
      <c r="F17" s="24" t="s">
        <v>109</v>
      </c>
    </row>
    <row r="18" spans="1:6" ht="15.75" x14ac:dyDescent="0.25">
      <c r="A18" s="9" t="s">
        <v>70</v>
      </c>
      <c r="B18" s="30">
        <v>0</v>
      </c>
      <c r="C18" s="30">
        <v>3</v>
      </c>
      <c r="D18" s="30">
        <v>2</v>
      </c>
      <c r="E18" s="30">
        <v>1</v>
      </c>
      <c r="F18" s="30">
        <f>SUM(B18:E18)</f>
        <v>6</v>
      </c>
    </row>
    <row r="19" spans="1:6" ht="15.75" x14ac:dyDescent="0.25">
      <c r="A19" s="9" t="s">
        <v>71</v>
      </c>
      <c r="B19" s="30">
        <v>5</v>
      </c>
      <c r="C19" s="30">
        <v>4</v>
      </c>
      <c r="D19" s="30">
        <v>12</v>
      </c>
      <c r="E19" s="30">
        <v>8</v>
      </c>
      <c r="F19" s="30">
        <f t="shared" ref="F19:F21" si="3">SUM(B19:E19)</f>
        <v>29</v>
      </c>
    </row>
    <row r="20" spans="1:6" ht="15.75" x14ac:dyDescent="0.25">
      <c r="A20" s="9" t="s">
        <v>95</v>
      </c>
      <c r="B20" s="30">
        <v>12</v>
      </c>
      <c r="C20" s="30">
        <v>29</v>
      </c>
      <c r="D20" s="30">
        <v>11</v>
      </c>
      <c r="E20" s="30">
        <v>6</v>
      </c>
      <c r="F20" s="30">
        <f t="shared" si="3"/>
        <v>58</v>
      </c>
    </row>
    <row r="21" spans="1:6" ht="15.75" x14ac:dyDescent="0.25">
      <c r="A21" s="9" t="s">
        <v>94</v>
      </c>
      <c r="B21" s="30">
        <v>24</v>
      </c>
      <c r="C21" s="30">
        <v>33</v>
      </c>
      <c r="D21" s="30">
        <v>10</v>
      </c>
      <c r="E21" s="30">
        <v>12</v>
      </c>
      <c r="F21" s="30">
        <f t="shared" si="3"/>
        <v>79</v>
      </c>
    </row>
    <row r="22" spans="1:6" x14ac:dyDescent="0.25">
      <c r="A22" s="23" t="s">
        <v>109</v>
      </c>
      <c r="B22" s="33">
        <f>SUM(B18:B21)</f>
        <v>41</v>
      </c>
      <c r="C22" s="33">
        <f t="shared" ref="C22:F22" si="4">SUM(C18:C21)</f>
        <v>69</v>
      </c>
      <c r="D22" s="33">
        <f t="shared" si="4"/>
        <v>35</v>
      </c>
      <c r="E22" s="33">
        <f t="shared" si="4"/>
        <v>27</v>
      </c>
      <c r="F22" s="33">
        <f t="shared" si="4"/>
        <v>172</v>
      </c>
    </row>
    <row r="23" spans="1:6" ht="15.75" x14ac:dyDescent="0.25">
      <c r="A23" s="18"/>
      <c r="B23" s="29"/>
    </row>
    <row r="24" spans="1:6" ht="15.75" x14ac:dyDescent="0.25">
      <c r="A24" s="18"/>
      <c r="B24" s="29"/>
    </row>
    <row r="25" spans="1:6" ht="15.75" x14ac:dyDescent="0.25">
      <c r="A25" s="18"/>
      <c r="B25" s="29"/>
    </row>
    <row r="26" spans="1:6" ht="15.75" x14ac:dyDescent="0.25">
      <c r="A26" s="18"/>
      <c r="B26" s="29"/>
    </row>
    <row r="27" spans="1:6" ht="15.75" x14ac:dyDescent="0.25">
      <c r="A27" s="17"/>
      <c r="B27" s="34"/>
    </row>
  </sheetData>
  <pageMargins left="0.7" right="0.7" top="0.78740157499999996" bottom="0.78740157499999996" header="0.3" footer="0.3"/>
  <pageSetup orientation="portrait" r:id="rId1"/>
  <headerFooter>
    <oddFooter xml:space="preserve">&amp;L&amp;"arial,Regular"&amp;KBBBBBB
</oddFooter>
    <evenFooter xml:space="preserve">&amp;L&amp;"arial,Regular"&amp;KBBBBBB
</evenFooter>
    <firstFooter xml:space="preserve">&amp;L&amp;"arial,Regular"&amp;KBBBBBB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výsledky dotazníku</vt:lpstr>
      <vt:lpstr>vztahy do kontignenčních tab.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No Restrictions</cp:keywords>
  <cp:lastModifiedBy>Michal_Seifert</cp:lastModifiedBy>
  <dcterms:created xsi:type="dcterms:W3CDTF">2018-03-01T09:45:41Z</dcterms:created>
  <dcterms:modified xsi:type="dcterms:W3CDTF">2018-03-25T17:17:09Z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be660018-476a-4ecf-8450-766e3aee43c4</vt:lpwstr>
  </property>
  <property fmtid="{D5CDD505-2E9C-101B-9397-08002B2CF9AE}" pid="3" name="Document Creator">
    <vt:lpwstr/>
  </property>
  <property fmtid="{D5CDD505-2E9C-101B-9397-08002B2CF9AE}" pid="4" name="Document Editor">
    <vt:lpwstr/>
  </property>
  <property fmtid="{D5CDD505-2E9C-101B-9397-08002B2CF9AE}" pid="5" name="Classification">
    <vt:lpwstr>No Restrictions</vt:lpwstr>
  </property>
  <property fmtid="{D5CDD505-2E9C-101B-9397-08002B2CF9AE}" pid="6" name="Sublabels">
    <vt:lpwstr/>
  </property>
</Properties>
</file>